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0" windowWidth="9105" windowHeight="11580" tabRatio="842" activeTab="4"/>
  </bookViews>
  <sheets>
    <sheet name="Квалификация " sheetId="1" r:id="rId1"/>
    <sheet name="Спринт " sheetId="2" r:id="rId2"/>
    <sheet name="Слалом " sheetId="3" r:id="rId3"/>
    <sheet name="Гонка " sheetId="4" r:id="rId4"/>
    <sheet name="Многоборье " sheetId="5" r:id="rId5"/>
  </sheets>
  <definedNames/>
  <calcPr fullCalcOnLoad="1"/>
</workbook>
</file>

<file path=xl/sharedStrings.xml><?xml version="1.0" encoding="utf-8"?>
<sst xmlns="http://schemas.openxmlformats.org/spreadsheetml/2006/main" count="268" uniqueCount="91">
  <si>
    <t>№ команды</t>
  </si>
  <si>
    <t>Команда</t>
  </si>
  <si>
    <t>Состав команды</t>
  </si>
  <si>
    <t>Место</t>
  </si>
  <si>
    <t>1/4 финала</t>
  </si>
  <si>
    <t>Финал А</t>
  </si>
  <si>
    <t>Результат</t>
  </si>
  <si>
    <t>Место в заезде</t>
  </si>
  <si>
    <t>Время на дистанции</t>
  </si>
  <si>
    <t>1</t>
  </si>
  <si>
    <t>2</t>
  </si>
  <si>
    <t>3</t>
  </si>
  <si>
    <t>Сумма штрафов</t>
  </si>
  <si>
    <t>Штрафное время</t>
  </si>
  <si>
    <t>Многоборье</t>
  </si>
  <si>
    <t xml:space="preserve">Место в заезде </t>
  </si>
  <si>
    <t>Длинная гонка</t>
  </si>
  <si>
    <t>Квалификация</t>
  </si>
  <si>
    <t>Время старта</t>
  </si>
  <si>
    <t>Время финиша</t>
  </si>
  <si>
    <t>Попытка</t>
  </si>
  <si>
    <t>Очки</t>
  </si>
  <si>
    <t>Лучший результат</t>
  </si>
  <si>
    <t>Ворота</t>
  </si>
  <si>
    <t>Главный судья</t>
  </si>
  <si>
    <t>Главный секретарь</t>
  </si>
  <si>
    <t>Промежуточный рейтинг</t>
  </si>
  <si>
    <t>Параллельный спринт</t>
  </si>
  <si>
    <t>Слалом</t>
  </si>
  <si>
    <t>1/8 финала</t>
  </si>
  <si>
    <t>1/2 финала</t>
  </si>
  <si>
    <t>Старт</t>
  </si>
  <si>
    <t>Финиш</t>
  </si>
  <si>
    <t>Штутина М.В., ССВК, Санкт-Петербург</t>
  </si>
  <si>
    <t>Губаненков С.М., ССВК, Санкт-Петербург</t>
  </si>
  <si>
    <t>Сумма очков</t>
  </si>
  <si>
    <t>Выполненный разряд</t>
  </si>
  <si>
    <t>Ворота 8</t>
  </si>
  <si>
    <t>Штрафы на старте</t>
  </si>
  <si>
    <t>Примечание</t>
  </si>
  <si>
    <t>Протокол предварительных  результатов</t>
  </si>
  <si>
    <t>Протокол результатов</t>
  </si>
  <si>
    <t>Протокол  результатов</t>
  </si>
  <si>
    <t xml:space="preserve"> Региональная спортивная федерация рафтинга Санкт-Петербурга</t>
  </si>
  <si>
    <t>Класс судов R6</t>
  </si>
  <si>
    <t>Сойважпорог, р. Шуя,  дер. Половины, Пряжинский район, Республика Карелия.</t>
  </si>
  <si>
    <t>28 июня - 01 июля 2019</t>
  </si>
  <si>
    <t xml:space="preserve">Класс судов R6  </t>
  </si>
  <si>
    <t>Первенство Северо-Западного федерального округа России по рафтингу среди юниоров и юниорок до 20 лет</t>
  </si>
  <si>
    <t>Степанова Г.И.,  СС1К, Санкт-Петербург</t>
  </si>
  <si>
    <t>Группа юниоры</t>
  </si>
  <si>
    <r>
      <t>Общероссийская общественная организация «Федерация рафтинга России».  
Карельское региональное отделение ООО «Федерация рафтинга России».</t>
    </r>
    <r>
      <rPr>
        <sz val="10"/>
        <color indexed="8"/>
        <rFont val="Arial"/>
        <family val="2"/>
      </rPr>
      <t xml:space="preserve">
ООО «Турбаза Поляна»</t>
    </r>
  </si>
  <si>
    <t>МБУ "СТЦ "Штурм"-1 Белгородская область</t>
  </si>
  <si>
    <t>СДЮСШОР ГБОУ "Балтийский берег"</t>
  </si>
  <si>
    <t>"Вьюн" (ГБОУ "Балтийский берег", СЮТур)</t>
  </si>
  <si>
    <t xml:space="preserve">Бебешкин Дмитрий, Масалов Никита, Гребенин Александр, Яковлев Юрий, Сергеев Дмитрий, Котарев Николай  </t>
  </si>
  <si>
    <t xml:space="preserve">Иванов Евгений, Иванов Олег, Панин Александр, Сафронов Егор, Назарцев Александр   </t>
  </si>
  <si>
    <t>Время старта по секундомеру</t>
  </si>
  <si>
    <t>Лыгин Григорий, Никитин Кирилл,  Мурышкин Савелий, Несмиянова Екатерина, Васькова Анастасия, Мухин Корней</t>
  </si>
  <si>
    <t>Ворота 2</t>
  </si>
  <si>
    <t>Ворота 6</t>
  </si>
  <si>
    <t>100</t>
  </si>
  <si>
    <t>90</t>
  </si>
  <si>
    <t>38*</t>
  </si>
  <si>
    <t>39*</t>
  </si>
  <si>
    <t xml:space="preserve">Иванов Евгений, Иванов Олег, Панин Александр, Сафронов Егор, Назарцев Александр </t>
  </si>
  <si>
    <t xml:space="preserve">Лыгин Григорий, Никитин Кирилл, Мухин Корней, Мурышкин Савелий, Несмиянова Екатерина, Васькова Анастасия  </t>
  </si>
  <si>
    <t>Доотбор</t>
  </si>
  <si>
    <t>буй 1</t>
  </si>
  <si>
    <t>буй 2</t>
  </si>
  <si>
    <t>буй 3</t>
  </si>
  <si>
    <t>буй 4</t>
  </si>
  <si>
    <t>сумма штрафа</t>
  </si>
  <si>
    <t>время на дистанции</t>
  </si>
  <si>
    <t>не взят</t>
  </si>
  <si>
    <t>взят</t>
  </si>
  <si>
    <t>200</t>
  </si>
  <si>
    <t>190</t>
  </si>
  <si>
    <t>180</t>
  </si>
  <si>
    <t xml:space="preserve">Иванов Евгений, Иванов Олег, Панин Александр, Сафронов Егор, Назарцев Александр, Никитина Ольга </t>
  </si>
  <si>
    <t>Общероссийская общественная организация «Федерация рафтинга России».  
Карельское региональное отделение ООО «Федерация рафтинга России».
ООО «Турбаза Поляна»</t>
  </si>
  <si>
    <t>28 июня-01 июля</t>
  </si>
  <si>
    <t>-</t>
  </si>
  <si>
    <t xml:space="preserve"> </t>
  </si>
  <si>
    <t>Группа Юниоры</t>
  </si>
  <si>
    <t>Результат 1</t>
  </si>
  <si>
    <t>Штрафы</t>
  </si>
  <si>
    <t>1:11:30,6</t>
  </si>
  <si>
    <t>1:14:15,9</t>
  </si>
  <si>
    <t xml:space="preserve">Иванов Евгений, Иванов Олег, Панин Александр, Сафронов Егор, Кальвияйнен Арсений, Никитина Ольга </t>
  </si>
  <si>
    <t>1:15:42,8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</si>
</sst>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mm:ss.0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[h]:mm:ss;@"/>
    <numFmt numFmtId="182" formatCode="0.00;[Red]0.00"/>
    <numFmt numFmtId="183" formatCode="h:mm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2"/>
    </font>
    <font>
      <sz val="14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4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2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/>
    </xf>
    <xf numFmtId="0" fontId="2" fillId="0" borderId="0" xfId="33" applyFont="1" applyBorder="1" applyAlignment="1" applyProtection="1">
      <alignment horizontal="center" vertical="center"/>
      <protection/>
    </xf>
    <xf numFmtId="0" fontId="13" fillId="0" borderId="0" xfId="33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center" textRotation="90" wrapText="1"/>
    </xf>
    <xf numFmtId="0" fontId="3" fillId="0" borderId="16" xfId="0" applyFont="1" applyFill="1" applyBorder="1" applyAlignment="1">
      <alignment vertical="center" textRotation="90" wrapText="1"/>
    </xf>
    <xf numFmtId="173" fontId="2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33" applyFont="1" applyBorder="1" applyAlignment="1" applyProtection="1">
      <alignment horizontal="center" wrapText="1"/>
      <protection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5" xfId="0" applyNumberFormat="1" applyFont="1" applyFill="1" applyBorder="1" applyAlignment="1">
      <alignment horizontal="center" vertical="center" wrapText="1"/>
    </xf>
    <xf numFmtId="173" fontId="15" fillId="0" borderId="14" xfId="33" applyNumberFormat="1" applyFont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73" fontId="60" fillId="0" borderId="14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173" fontId="60" fillId="0" borderId="15" xfId="0" applyNumberFormat="1" applyFont="1" applyFill="1" applyBorder="1" applyAlignment="1">
      <alignment horizontal="center" vertical="center"/>
    </xf>
    <xf numFmtId="1" fontId="60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49" fontId="59" fillId="0" borderId="0" xfId="0" applyNumberFormat="1" applyFont="1" applyAlignment="1">
      <alignment horizontal="center" vertical="center" wrapText="1"/>
    </xf>
    <xf numFmtId="49" fontId="59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3" fontId="5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73" fontId="59" fillId="0" borderId="0" xfId="0" applyNumberFormat="1" applyFont="1" applyFill="1" applyBorder="1" applyAlignment="1">
      <alignment/>
    </xf>
    <xf numFmtId="173" fontId="59" fillId="0" borderId="0" xfId="0" applyNumberFormat="1" applyFont="1" applyBorder="1" applyAlignment="1">
      <alignment/>
    </xf>
    <xf numFmtId="49" fontId="59" fillId="0" borderId="0" xfId="0" applyNumberFormat="1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5" xfId="33" applyFont="1" applyBorder="1" applyAlignment="1" applyProtection="1">
      <alignment horizontal="center" vertical="center" wrapText="1"/>
      <protection/>
    </xf>
    <xf numFmtId="0" fontId="2" fillId="0" borderId="14" xfId="33" applyFont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2" fillId="0" borderId="25" xfId="33" applyFont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center" vertical="center" wrapText="1"/>
      <protection/>
    </xf>
    <xf numFmtId="0" fontId="2" fillId="0" borderId="16" xfId="33" applyFont="1" applyBorder="1" applyAlignment="1" applyProtection="1">
      <alignment horizontal="center" vertical="center" wrapText="1"/>
      <protection/>
    </xf>
    <xf numFmtId="0" fontId="2" fillId="0" borderId="27" xfId="33" applyFont="1" applyBorder="1" applyAlignment="1" applyProtection="1">
      <alignment horizontal="center" vertical="center" wrapText="1"/>
      <protection/>
    </xf>
    <xf numFmtId="0" fontId="2" fillId="0" borderId="28" xfId="3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5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2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60" fillId="0" borderId="14" xfId="0" applyNumberFormat="1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center" wrapText="1"/>
      <protection/>
    </xf>
    <xf numFmtId="17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center"/>
    </xf>
    <xf numFmtId="0" fontId="21" fillId="0" borderId="10" xfId="33" applyFont="1" applyBorder="1" applyAlignment="1" applyProtection="1">
      <alignment horizontal="center" vertical="center"/>
      <protection/>
    </xf>
    <xf numFmtId="0" fontId="21" fillId="0" borderId="10" xfId="33" applyFont="1" applyFill="1" applyBorder="1" applyAlignment="1" applyProtection="1">
      <alignment horizontal="center" vertical="center"/>
      <protection/>
    </xf>
    <xf numFmtId="173" fontId="5" fillId="0" borderId="28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wrapText="1"/>
    </xf>
    <xf numFmtId="173" fontId="15" fillId="0" borderId="29" xfId="33" applyNumberFormat="1" applyFont="1" applyBorder="1" applyAlignment="1" applyProtection="1">
      <alignment horizontal="center" vertical="center" wrapText="1"/>
      <protection/>
    </xf>
    <xf numFmtId="173" fontId="15" fillId="0" borderId="16" xfId="33" applyNumberFormat="1" applyFont="1" applyBorder="1" applyAlignment="1" applyProtection="1">
      <alignment horizontal="center" vertical="center" wrapText="1"/>
      <protection/>
    </xf>
    <xf numFmtId="173" fontId="5" fillId="0" borderId="1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73" fontId="5" fillId="0" borderId="2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3" fontId="15" fillId="0" borderId="15" xfId="33" applyNumberFormat="1" applyFont="1" applyBorder="1" applyAlignment="1" applyProtection="1">
      <alignment horizontal="center" vertical="center" wrapText="1"/>
      <protection/>
    </xf>
    <xf numFmtId="173" fontId="5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10" fillId="0" borderId="10" xfId="33" applyFont="1" applyBorder="1" applyAlignment="1" applyProtection="1">
      <alignment horizontal="center" vertical="center"/>
      <protection/>
    </xf>
    <xf numFmtId="0" fontId="10" fillId="0" borderId="32" xfId="33" applyFont="1" applyBorder="1" applyAlignment="1" applyProtection="1">
      <alignment horizontal="left" vertical="center" wrapText="1"/>
      <protection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10" fillId="0" borderId="10" xfId="33" applyFont="1" applyBorder="1" applyAlignment="1" applyProtection="1">
      <alignment horizontal="center" vertical="center" wrapText="1"/>
      <protection/>
    </xf>
    <xf numFmtId="173" fontId="60" fillId="0" borderId="16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5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Fill="1" applyBorder="1" applyAlignment="1">
      <alignment wrapText="1"/>
    </xf>
    <xf numFmtId="49" fontId="61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10" xfId="33" applyFont="1" applyFill="1" applyBorder="1" applyAlignment="1" applyProtection="1">
      <alignment horizontal="center" vertical="center"/>
      <protection/>
    </xf>
    <xf numFmtId="0" fontId="13" fillId="0" borderId="10" xfId="33" applyFont="1" applyBorder="1" applyAlignment="1" applyProtection="1">
      <alignment horizontal="center" vertical="center" wrapText="1"/>
      <protection/>
    </xf>
    <xf numFmtId="0" fontId="13" fillId="0" borderId="32" xfId="33" applyFont="1" applyBorder="1" applyAlignment="1" applyProtection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10" xfId="33" applyFont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16" fillId="0" borderId="0" xfId="0" applyNumberFormat="1" applyFont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49" fontId="60" fillId="0" borderId="15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19" fillId="0" borderId="33" xfId="33" applyFont="1" applyBorder="1" applyAlignment="1" applyProtection="1">
      <alignment horizontal="center" vertical="center" wrapText="1"/>
      <protection/>
    </xf>
    <xf numFmtId="0" fontId="19" fillId="0" borderId="31" xfId="33" applyFont="1" applyBorder="1" applyAlignment="1" applyProtection="1">
      <alignment horizontal="center" vertical="center" wrapText="1"/>
      <protection/>
    </xf>
    <xf numFmtId="0" fontId="13" fillId="0" borderId="33" xfId="33" applyFont="1" applyBorder="1" applyAlignment="1" applyProtection="1">
      <alignment horizontal="center" vertical="center" wrapText="1"/>
      <protection/>
    </xf>
    <xf numFmtId="0" fontId="13" fillId="0" borderId="31" xfId="33" applyFont="1" applyBorder="1" applyAlignment="1" applyProtection="1">
      <alignment horizontal="center" vertical="center" wrapText="1"/>
      <protection/>
    </xf>
    <xf numFmtId="0" fontId="60" fillId="0" borderId="14" xfId="0" applyNumberFormat="1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0" fontId="60" fillId="0" borderId="33" xfId="0" applyNumberFormat="1" applyFont="1" applyFill="1" applyBorder="1" applyAlignment="1">
      <alignment horizontal="center" vertical="center" wrapText="1"/>
    </xf>
    <xf numFmtId="0" fontId="60" fillId="0" borderId="31" xfId="0" applyNumberFormat="1" applyFont="1" applyFill="1" applyBorder="1" applyAlignment="1">
      <alignment horizontal="center" vertical="center" wrapText="1"/>
    </xf>
    <xf numFmtId="0" fontId="13" fillId="0" borderId="37" xfId="33" applyFont="1" applyBorder="1" applyAlignment="1" applyProtection="1">
      <alignment horizontal="center" vertical="center"/>
      <protection/>
    </xf>
    <xf numFmtId="0" fontId="13" fillId="0" borderId="38" xfId="33" applyFont="1" applyBorder="1" applyAlignment="1" applyProtection="1">
      <alignment horizontal="center" vertical="center"/>
      <protection/>
    </xf>
    <xf numFmtId="0" fontId="13" fillId="0" borderId="37" xfId="33" applyFont="1" applyFill="1" applyBorder="1" applyAlignment="1" applyProtection="1">
      <alignment horizontal="center" vertical="center"/>
      <protection/>
    </xf>
    <xf numFmtId="0" fontId="13" fillId="0" borderId="38" xfId="33" applyFont="1" applyFill="1" applyBorder="1" applyAlignment="1" applyProtection="1">
      <alignment horizontal="center" vertical="center"/>
      <protection/>
    </xf>
    <xf numFmtId="173" fontId="60" fillId="0" borderId="33" xfId="0" applyNumberFormat="1" applyFont="1" applyFill="1" applyBorder="1" applyAlignment="1">
      <alignment horizontal="center" vertical="center" wrapText="1"/>
    </xf>
    <xf numFmtId="173" fontId="60" fillId="0" borderId="3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0" zoomScaleNormal="70" zoomScalePageLayoutView="0" workbookViewId="0" topLeftCell="A1">
      <selection activeCell="I18" sqref="I18"/>
    </sheetView>
  </sheetViews>
  <sheetFormatPr defaultColWidth="9.140625" defaultRowHeight="15"/>
  <cols>
    <col min="1" max="1" width="10.28125" style="8" customWidth="1"/>
    <col min="2" max="2" width="41.8515625" style="8" customWidth="1"/>
    <col min="3" max="3" width="50.421875" style="9" customWidth="1"/>
    <col min="4" max="4" width="14.57421875" style="9" customWidth="1"/>
    <col min="5" max="5" width="15.7109375" style="9" customWidth="1"/>
    <col min="6" max="6" width="11.57421875" style="9" hidden="1" customWidth="1"/>
    <col min="7" max="7" width="10.00390625" style="9" customWidth="1"/>
    <col min="8" max="8" width="9.7109375" style="9" customWidth="1"/>
    <col min="9" max="10" width="10.8515625" style="9" customWidth="1"/>
    <col min="11" max="11" width="12.28125" style="9" customWidth="1"/>
    <col min="12" max="12" width="15.00390625" style="9" customWidth="1"/>
    <col min="13" max="13" width="14.7109375" style="8" customWidth="1"/>
    <col min="14" max="14" width="7.8515625" style="8" customWidth="1"/>
    <col min="15" max="15" width="9.140625" style="7" customWidth="1"/>
    <col min="16" max="16" width="27.28125" style="7" hidden="1" customWidth="1"/>
    <col min="17" max="16384" width="9.140625" style="7" customWidth="1"/>
  </cols>
  <sheetData>
    <row r="1" spans="1:17" s="110" customFormat="1" ht="75" customHeight="1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17"/>
      <c r="Q1" s="17"/>
    </row>
    <row r="2" spans="1:13" s="112" customFormat="1" ht="8.25" customHeight="1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6" s="112" customFormat="1" ht="35.25" customHeight="1">
      <c r="A3" s="228" t="s">
        <v>48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15"/>
    </row>
    <row r="4" spans="1:12" s="112" customFormat="1" ht="10.5" customHeight="1">
      <c r="A4" s="114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5" s="112" customFormat="1" ht="15" customHeight="1">
      <c r="A5" s="227" t="s">
        <v>50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s="112" customFormat="1" ht="15" customHeight="1">
      <c r="A6" s="232" t="s">
        <v>44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s="112" customFormat="1" ht="18" customHeight="1">
      <c r="A7" s="227" t="s">
        <v>41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</row>
    <row r="8" spans="1:15" s="112" customFormat="1" ht="23.25" customHeight="1">
      <c r="A8" s="231" t="s">
        <v>17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</row>
    <row r="9" spans="1:19" ht="14.25">
      <c r="A9" s="116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8"/>
      <c r="R9" s="12"/>
      <c r="S9" s="12"/>
    </row>
    <row r="10" spans="1:15" ht="15" customHeight="1">
      <c r="A10" s="7" t="s">
        <v>46</v>
      </c>
      <c r="B10" s="12"/>
      <c r="C10" s="7"/>
      <c r="D10" s="7"/>
      <c r="E10" s="230" t="s">
        <v>45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6" s="119" customFormat="1" ht="42" customHeight="1">
      <c r="A11" s="30" t="s">
        <v>0</v>
      </c>
      <c r="B11" s="30" t="s">
        <v>1</v>
      </c>
      <c r="C11" s="30" t="s">
        <v>2</v>
      </c>
      <c r="D11" s="30" t="s">
        <v>18</v>
      </c>
      <c r="E11" s="30" t="s">
        <v>19</v>
      </c>
      <c r="F11" s="30" t="s">
        <v>38</v>
      </c>
      <c r="G11" s="181" t="s">
        <v>59</v>
      </c>
      <c r="H11" s="181" t="s">
        <v>60</v>
      </c>
      <c r="I11" s="181" t="s">
        <v>37</v>
      </c>
      <c r="J11" s="30" t="s">
        <v>12</v>
      </c>
      <c r="K11" s="30" t="s">
        <v>13</v>
      </c>
      <c r="L11" s="30" t="s">
        <v>8</v>
      </c>
      <c r="M11" s="30" t="s">
        <v>6</v>
      </c>
      <c r="N11" s="30" t="s">
        <v>3</v>
      </c>
      <c r="O11" s="29" t="s">
        <v>21</v>
      </c>
      <c r="P11" s="30" t="s">
        <v>57</v>
      </c>
    </row>
    <row r="12" spans="1:16" s="119" customFormat="1" ht="45">
      <c r="A12" s="189">
        <v>39</v>
      </c>
      <c r="B12" s="158" t="s">
        <v>52</v>
      </c>
      <c r="C12" s="182" t="s">
        <v>55</v>
      </c>
      <c r="D12" s="183">
        <v>0.05694444444444444</v>
      </c>
      <c r="E12" s="183">
        <v>0.05888310185185185</v>
      </c>
      <c r="F12" s="183"/>
      <c r="G12" s="184">
        <v>5</v>
      </c>
      <c r="H12" s="184">
        <v>0</v>
      </c>
      <c r="I12" s="184">
        <v>0</v>
      </c>
      <c r="J12" s="184">
        <f>SUM(G12:I12)</f>
        <v>5</v>
      </c>
      <c r="K12" s="183">
        <v>5.7870370370370366E-05</v>
      </c>
      <c r="L12" s="183">
        <f>E12-D12</f>
        <v>0.0019386574074074098</v>
      </c>
      <c r="M12" s="185">
        <f>SUM(K12:L12)</f>
        <v>0.0019965277777777802</v>
      </c>
      <c r="N12" s="186">
        <v>1</v>
      </c>
      <c r="O12" s="186">
        <v>100</v>
      </c>
      <c r="P12" s="187"/>
    </row>
    <row r="13" spans="1:16" s="119" customFormat="1" ht="45">
      <c r="A13" s="189">
        <v>38</v>
      </c>
      <c r="B13" s="158" t="s">
        <v>54</v>
      </c>
      <c r="C13" s="182" t="s">
        <v>56</v>
      </c>
      <c r="D13" s="183">
        <v>0.05486111111111111</v>
      </c>
      <c r="E13" s="183">
        <v>0.05690775462962963</v>
      </c>
      <c r="F13" s="183"/>
      <c r="G13" s="184">
        <v>0</v>
      </c>
      <c r="H13" s="184">
        <v>5</v>
      </c>
      <c r="I13" s="184">
        <v>0</v>
      </c>
      <c r="J13" s="184">
        <f>SUM(G13:I13)</f>
        <v>5</v>
      </c>
      <c r="K13" s="183">
        <v>5.7870370370370366E-05</v>
      </c>
      <c r="L13" s="183">
        <f>E13-D13</f>
        <v>0.0020466435185185206</v>
      </c>
      <c r="M13" s="185">
        <f>SUM(K13:L13)</f>
        <v>0.002104513888888891</v>
      </c>
      <c r="N13" s="186">
        <v>2</v>
      </c>
      <c r="O13" s="186">
        <v>95</v>
      </c>
      <c r="P13" s="188"/>
    </row>
    <row r="14" spans="1:16" s="119" customFormat="1" ht="45">
      <c r="A14" s="190">
        <v>37</v>
      </c>
      <c r="B14" s="158" t="s">
        <v>53</v>
      </c>
      <c r="C14" s="182" t="s">
        <v>58</v>
      </c>
      <c r="D14" s="183">
        <v>0.05902777777777778</v>
      </c>
      <c r="E14" s="183">
        <v>0.061106481481481484</v>
      </c>
      <c r="F14" s="183"/>
      <c r="G14" s="184">
        <v>5</v>
      </c>
      <c r="H14" s="184">
        <v>0</v>
      </c>
      <c r="I14" s="184">
        <v>0</v>
      </c>
      <c r="J14" s="184">
        <f>SUM(G14:I14)</f>
        <v>5</v>
      </c>
      <c r="K14" s="183">
        <v>5.7870370370370366E-05</v>
      </c>
      <c r="L14" s="183">
        <f>E14-D14</f>
        <v>0.0020787037037037007</v>
      </c>
      <c r="M14" s="185">
        <f>SUM(K14:L14)</f>
        <v>0.002136574074074071</v>
      </c>
      <c r="N14" s="186">
        <v>3</v>
      </c>
      <c r="O14" s="186">
        <v>90</v>
      </c>
      <c r="P14" s="187"/>
    </row>
    <row r="16" spans="1:15" s="119" customFormat="1" ht="15">
      <c r="A16" s="56"/>
      <c r="B16" s="57"/>
      <c r="C16" s="63"/>
      <c r="D16" s="64"/>
      <c r="E16" s="64"/>
      <c r="F16" s="64"/>
      <c r="G16" s="65"/>
      <c r="H16" s="65"/>
      <c r="I16" s="65"/>
      <c r="J16" s="65"/>
      <c r="K16" s="64"/>
      <c r="L16" s="64"/>
      <c r="M16" s="66"/>
      <c r="N16" s="67"/>
      <c r="O16" s="67"/>
    </row>
    <row r="18" spans="1:12" ht="19.5" customHeight="1">
      <c r="A18" s="16"/>
      <c r="B18" s="7" t="s">
        <v>25</v>
      </c>
      <c r="C18" s="7" t="s">
        <v>33</v>
      </c>
      <c r="D18" s="10"/>
      <c r="E18" s="10"/>
      <c r="F18" s="10"/>
      <c r="G18" s="10"/>
      <c r="H18" s="10"/>
      <c r="I18" s="10"/>
      <c r="J18" s="10"/>
      <c r="K18" s="10"/>
      <c r="L18" s="10"/>
    </row>
    <row r="19" ht="19.5" customHeight="1"/>
    <row r="20" spans="1:14" s="174" customFormat="1" ht="14.25">
      <c r="A20" s="173"/>
      <c r="B20" s="174" t="s">
        <v>24</v>
      </c>
      <c r="C20" s="178" t="s">
        <v>49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6"/>
      <c r="N20" s="176"/>
    </row>
    <row r="21" spans="3:4" ht="14.25">
      <c r="C21" s="7"/>
      <c r="D21" s="10"/>
    </row>
    <row r="22" ht="14.25">
      <c r="C22" s="8"/>
    </row>
    <row r="23" spans="3:4" ht="14.25">
      <c r="C23" s="7"/>
      <c r="D23" s="10"/>
    </row>
    <row r="24" ht="14.25">
      <c r="C24" s="8"/>
    </row>
    <row r="25" ht="14.25">
      <c r="C25" s="8"/>
    </row>
    <row r="26" ht="14.25">
      <c r="C26" s="8"/>
    </row>
    <row r="27" ht="14.25">
      <c r="C27" s="8"/>
    </row>
    <row r="28" ht="14.25">
      <c r="C28" s="8"/>
    </row>
    <row r="29" ht="14.25">
      <c r="C29" s="8"/>
    </row>
    <row r="30" ht="14.25">
      <c r="C30" s="8"/>
    </row>
    <row r="31" ht="98.25" customHeight="1">
      <c r="C31" s="92"/>
    </row>
    <row r="32" ht="18.75" customHeight="1">
      <c r="C32" s="8"/>
    </row>
    <row r="33" ht="18.75" customHeight="1">
      <c r="C33" s="8"/>
    </row>
    <row r="34" ht="18.75" customHeight="1">
      <c r="C34" s="8"/>
    </row>
    <row r="35" ht="18.75" customHeight="1">
      <c r="C35" s="8"/>
    </row>
  </sheetData>
  <sheetProtection/>
  <mergeCells count="7">
    <mergeCell ref="A5:O5"/>
    <mergeCell ref="A3:O3"/>
    <mergeCell ref="A1:O1"/>
    <mergeCell ref="E10:O10"/>
    <mergeCell ref="A8:O8"/>
    <mergeCell ref="A7:O7"/>
    <mergeCell ref="A6:O6"/>
  </mergeCells>
  <printOptions/>
  <pageMargins left="0.35433070866141736" right="0.4724409448818898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zoomScale="70" zoomScaleNormal="70" zoomScalePageLayoutView="0" workbookViewId="0" topLeftCell="A1">
      <selection activeCell="A6" sqref="A6:O6"/>
    </sheetView>
  </sheetViews>
  <sheetFormatPr defaultColWidth="9.140625" defaultRowHeight="78.75" customHeight="1"/>
  <cols>
    <col min="1" max="1" width="5.00390625" style="8" customWidth="1"/>
    <col min="2" max="2" width="12.00390625" style="8" customWidth="1"/>
    <col min="3" max="3" width="29.140625" style="8" customWidth="1"/>
    <col min="4" max="4" width="44.421875" style="8" customWidth="1"/>
    <col min="5" max="5" width="20.8515625" style="8" customWidth="1"/>
    <col min="6" max="6" width="13.8515625" style="8" customWidth="1"/>
    <col min="7" max="10" width="9.57421875" style="8" customWidth="1"/>
    <col min="11" max="12" width="14.28125" style="8" customWidth="1"/>
    <col min="13" max="13" width="16.140625" style="8" customWidth="1"/>
    <col min="14" max="14" width="8.8515625" style="8" customWidth="1"/>
    <col min="15" max="15" width="13.140625" style="8" customWidth="1"/>
    <col min="16" max="16" width="22.421875" style="8" hidden="1" customWidth="1"/>
    <col min="17" max="17" width="6.421875" style="8" customWidth="1"/>
    <col min="18" max="18" width="4.8515625" style="7" customWidth="1"/>
    <col min="19" max="19" width="3.28125" style="7" customWidth="1"/>
    <col min="20" max="20" width="3.00390625" style="7" customWidth="1"/>
    <col min="21" max="21" width="3.421875" style="7" customWidth="1"/>
    <col min="22" max="22" width="9.140625" style="7" customWidth="1"/>
    <col min="23" max="23" width="9.140625" style="55" customWidth="1"/>
    <col min="24" max="16384" width="9.140625" style="7" customWidth="1"/>
  </cols>
  <sheetData>
    <row r="1" spans="1:24" s="110" customFormat="1" ht="75" customHeight="1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46"/>
      <c r="Q1" s="46"/>
      <c r="R1" s="46"/>
      <c r="S1" s="46"/>
      <c r="T1" s="46"/>
      <c r="U1" s="46"/>
      <c r="V1" s="46"/>
      <c r="W1" s="17"/>
      <c r="X1" s="17"/>
    </row>
    <row r="2" spans="1:20" s="112" customFormat="1" ht="8.25" customHeight="1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</row>
    <row r="3" spans="1:23" s="112" customFormat="1" ht="23.25" customHeight="1">
      <c r="A3" s="228" t="s">
        <v>48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15"/>
      <c r="Q3" s="15"/>
      <c r="R3" s="15"/>
      <c r="S3" s="15"/>
      <c r="T3" s="15"/>
      <c r="U3" s="15"/>
      <c r="V3" s="15"/>
      <c r="W3" s="15"/>
    </row>
    <row r="4" spans="1:19" s="112" customFormat="1" ht="10.5" customHeight="1">
      <c r="A4" s="213"/>
      <c r="B4" s="213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23" s="112" customFormat="1" ht="18" customHeight="1">
      <c r="A5" s="227" t="s">
        <v>50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4"/>
      <c r="Q5" s="4"/>
      <c r="R5" s="4"/>
      <c r="S5" s="2"/>
      <c r="T5" s="2"/>
      <c r="U5" s="2"/>
      <c r="V5" s="2"/>
      <c r="W5" s="130"/>
    </row>
    <row r="6" spans="1:23" s="112" customFormat="1" ht="18" customHeight="1">
      <c r="A6" s="232" t="s">
        <v>47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17"/>
      <c r="Q6" s="217"/>
      <c r="R6" s="217"/>
      <c r="S6" s="126"/>
      <c r="T6" s="126"/>
      <c r="U6" s="126"/>
      <c r="V6" s="126"/>
      <c r="W6" s="130"/>
    </row>
    <row r="7" spans="1:23" s="112" customFormat="1" ht="18" customHeight="1" hidden="1">
      <c r="A7" s="4" t="s">
        <v>40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30"/>
    </row>
    <row r="8" spans="1:23" s="112" customFormat="1" ht="23.25" customHeight="1">
      <c r="A8" s="231" t="s">
        <v>27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127"/>
      <c r="Q8" s="127"/>
      <c r="R8" s="127"/>
      <c r="S8" s="127"/>
      <c r="T8" s="127"/>
      <c r="U8" s="127"/>
      <c r="V8" s="127"/>
      <c r="W8" s="130"/>
    </row>
    <row r="9" spans="1:26" ht="24.75" customHeight="1">
      <c r="A9" s="239" t="s">
        <v>41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117"/>
      <c r="Q9" s="117"/>
      <c r="R9" s="117"/>
      <c r="S9" s="117"/>
      <c r="T9" s="118"/>
      <c r="U9" s="118"/>
      <c r="Y9" s="12"/>
      <c r="Z9" s="12"/>
    </row>
    <row r="10" spans="1:26" ht="24.75" customHeight="1">
      <c r="A10" s="116"/>
      <c r="B10" s="116"/>
      <c r="C10" s="117"/>
      <c r="D10" s="192"/>
      <c r="E10" s="21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8"/>
      <c r="U10" s="118"/>
      <c r="Y10" s="12"/>
      <c r="Z10" s="12"/>
    </row>
    <row r="11" spans="1:23" ht="15" customHeight="1">
      <c r="A11" s="238" t="s">
        <v>46</v>
      </c>
      <c r="B11" s="238"/>
      <c r="C11" s="238"/>
      <c r="D11" s="238" t="s">
        <v>45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16"/>
      <c r="T11" s="16"/>
      <c r="U11" s="16"/>
      <c r="V11" s="16"/>
      <c r="W11" s="7"/>
    </row>
    <row r="12" spans="1:22" ht="18.75" customHeight="1">
      <c r="A12" s="7"/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  <c r="P12" s="19"/>
      <c r="Q12" s="19"/>
      <c r="R12" s="19"/>
      <c r="S12" s="19"/>
      <c r="T12" s="19"/>
      <c r="U12" s="19"/>
      <c r="V12" s="19"/>
    </row>
    <row r="13" spans="1:22" ht="15.75" hidden="1">
      <c r="A13" s="40" t="s">
        <v>29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9"/>
      <c r="P13" s="19"/>
      <c r="Q13" s="19"/>
      <c r="R13" s="19"/>
      <c r="S13" s="19"/>
      <c r="T13" s="19"/>
      <c r="U13" s="19"/>
      <c r="V13" s="19"/>
    </row>
    <row r="14" spans="1:23" s="119" customFormat="1" ht="60" customHeight="1" hidden="1" thickBot="1">
      <c r="A14" s="28"/>
      <c r="B14" s="105" t="s">
        <v>0</v>
      </c>
      <c r="C14" s="94" t="s">
        <v>1</v>
      </c>
      <c r="D14" s="94" t="s">
        <v>2</v>
      </c>
      <c r="E14" s="94" t="s">
        <v>31</v>
      </c>
      <c r="F14" s="94" t="s">
        <v>32</v>
      </c>
      <c r="G14" s="94"/>
      <c r="H14" s="94"/>
      <c r="I14" s="94"/>
      <c r="J14" s="94"/>
      <c r="K14" s="94"/>
      <c r="L14" s="94"/>
      <c r="M14" s="94" t="s">
        <v>6</v>
      </c>
      <c r="N14" s="94" t="s">
        <v>7</v>
      </c>
      <c r="O14" s="94" t="s">
        <v>3</v>
      </c>
      <c r="P14" s="128" t="s">
        <v>21</v>
      </c>
      <c r="W14" s="136"/>
    </row>
    <row r="15" spans="1:26" s="138" customFormat="1" ht="59.25" customHeight="1" hidden="1">
      <c r="A15" s="28"/>
      <c r="B15" s="137"/>
      <c r="C15" s="159"/>
      <c r="D15" s="152"/>
      <c r="E15" s="100"/>
      <c r="F15" s="100"/>
      <c r="G15" s="100"/>
      <c r="H15" s="100"/>
      <c r="I15" s="100"/>
      <c r="J15" s="100"/>
      <c r="K15" s="100"/>
      <c r="L15" s="100"/>
      <c r="M15" s="101"/>
      <c r="N15" s="102"/>
      <c r="O15" s="102"/>
      <c r="P15" s="103"/>
      <c r="T15" s="139"/>
      <c r="U15" s="140"/>
      <c r="V15" s="139"/>
      <c r="W15" s="20"/>
      <c r="X15" s="52"/>
      <c r="Y15" s="82"/>
      <c r="Z15" s="139"/>
    </row>
    <row r="16" spans="1:27" s="138" customFormat="1" ht="60" customHeight="1" hidden="1" thickBot="1">
      <c r="A16" s="28"/>
      <c r="B16" s="131"/>
      <c r="C16" s="153"/>
      <c r="D16" s="153"/>
      <c r="E16" s="44"/>
      <c r="F16" s="44"/>
      <c r="G16" s="44"/>
      <c r="H16" s="44"/>
      <c r="I16" s="44"/>
      <c r="J16" s="44"/>
      <c r="K16" s="44"/>
      <c r="L16" s="44"/>
      <c r="M16" s="49"/>
      <c r="N16" s="70"/>
      <c r="O16" s="70"/>
      <c r="P16" s="71"/>
      <c r="T16" s="139"/>
      <c r="U16" s="139"/>
      <c r="V16" s="139"/>
      <c r="W16" s="20"/>
      <c r="X16" s="52"/>
      <c r="Y16" s="82"/>
      <c r="Z16" s="139"/>
      <c r="AA16" s="141"/>
    </row>
    <row r="17" spans="1:27" s="138" customFormat="1" ht="78.75" customHeight="1" hidden="1">
      <c r="A17" s="28"/>
      <c r="B17" s="129"/>
      <c r="C17" s="95"/>
      <c r="D17" s="95"/>
      <c r="E17" s="43"/>
      <c r="F17" s="43"/>
      <c r="G17" s="43"/>
      <c r="H17" s="43"/>
      <c r="I17" s="43"/>
      <c r="J17" s="43"/>
      <c r="K17" s="43"/>
      <c r="L17" s="43"/>
      <c r="M17" s="48"/>
      <c r="N17" s="68"/>
      <c r="O17" s="68"/>
      <c r="P17" s="69"/>
      <c r="T17" s="139"/>
      <c r="U17" s="140"/>
      <c r="V17" s="139"/>
      <c r="W17" s="20"/>
      <c r="X17" s="52"/>
      <c r="Y17" s="82"/>
      <c r="Z17" s="139"/>
      <c r="AA17" s="141"/>
    </row>
    <row r="18" spans="1:27" s="138" customFormat="1" ht="78.75" customHeight="1" hidden="1" thickBot="1">
      <c r="A18" s="28"/>
      <c r="B18" s="131"/>
      <c r="C18" s="153"/>
      <c r="D18" s="153"/>
      <c r="E18" s="44"/>
      <c r="F18" s="44"/>
      <c r="G18" s="44"/>
      <c r="H18" s="44"/>
      <c r="I18" s="44"/>
      <c r="J18" s="44"/>
      <c r="K18" s="44"/>
      <c r="L18" s="44"/>
      <c r="M18" s="49"/>
      <c r="N18" s="70"/>
      <c r="O18" s="70"/>
      <c r="P18" s="71"/>
      <c r="T18" s="139"/>
      <c r="U18" s="139"/>
      <c r="V18" s="139"/>
      <c r="W18" s="36"/>
      <c r="X18" s="52"/>
      <c r="Y18" s="82"/>
      <c r="Z18" s="139"/>
      <c r="AA18" s="141"/>
    </row>
    <row r="19" spans="1:27" s="138" customFormat="1" ht="78.75" customHeight="1" hidden="1">
      <c r="A19" s="28"/>
      <c r="B19" s="129"/>
      <c r="C19" s="154"/>
      <c r="D19" s="154"/>
      <c r="E19" s="43"/>
      <c r="F19" s="43"/>
      <c r="G19" s="43"/>
      <c r="H19" s="43"/>
      <c r="I19" s="43"/>
      <c r="J19" s="43"/>
      <c r="K19" s="43"/>
      <c r="L19" s="43"/>
      <c r="M19" s="48"/>
      <c r="N19" s="68"/>
      <c r="O19" s="68"/>
      <c r="P19" s="69"/>
      <c r="T19" s="139"/>
      <c r="U19" s="140"/>
      <c r="V19" s="139"/>
      <c r="W19" s="36"/>
      <c r="X19" s="52"/>
      <c r="Y19" s="82"/>
      <c r="Z19" s="139"/>
      <c r="AA19" s="141"/>
    </row>
    <row r="20" spans="1:27" s="138" customFormat="1" ht="78.75" customHeight="1" hidden="1" thickBot="1">
      <c r="A20" s="28"/>
      <c r="B20" s="131"/>
      <c r="C20" s="153"/>
      <c r="D20" s="153"/>
      <c r="E20" s="44"/>
      <c r="F20" s="44"/>
      <c r="G20" s="44"/>
      <c r="H20" s="44"/>
      <c r="I20" s="44"/>
      <c r="J20" s="44"/>
      <c r="K20" s="44"/>
      <c r="L20" s="44"/>
      <c r="M20" s="49"/>
      <c r="N20" s="70"/>
      <c r="O20" s="70"/>
      <c r="P20" s="71"/>
      <c r="T20" s="139"/>
      <c r="U20" s="139"/>
      <c r="V20" s="139"/>
      <c r="W20" s="20"/>
      <c r="X20" s="52"/>
      <c r="Y20" s="82"/>
      <c r="Z20" s="139"/>
      <c r="AA20" s="141"/>
    </row>
    <row r="21" spans="1:26" s="138" customFormat="1" ht="78.75" customHeight="1" hidden="1">
      <c r="A21" s="28"/>
      <c r="B21" s="129"/>
      <c r="C21" s="154"/>
      <c r="D21" s="154"/>
      <c r="E21" s="43"/>
      <c r="F21" s="43"/>
      <c r="G21" s="43"/>
      <c r="H21" s="43"/>
      <c r="I21" s="43"/>
      <c r="J21" s="43"/>
      <c r="K21" s="43"/>
      <c r="L21" s="43"/>
      <c r="M21" s="48"/>
      <c r="N21" s="68"/>
      <c r="O21" s="68"/>
      <c r="P21" s="69"/>
      <c r="T21" s="139"/>
      <c r="U21" s="139"/>
      <c r="V21" s="139"/>
      <c r="W21" s="20"/>
      <c r="X21" s="52"/>
      <c r="Y21" s="82"/>
      <c r="Z21" s="139"/>
    </row>
    <row r="22" spans="1:26" s="138" customFormat="1" ht="78.75" customHeight="1" hidden="1" thickBot="1">
      <c r="A22" s="28"/>
      <c r="B22" s="131"/>
      <c r="C22" s="153"/>
      <c r="D22" s="153"/>
      <c r="E22" s="44"/>
      <c r="F22" s="44"/>
      <c r="G22" s="44"/>
      <c r="H22" s="44"/>
      <c r="I22" s="44"/>
      <c r="J22" s="44"/>
      <c r="K22" s="44"/>
      <c r="L22" s="44"/>
      <c r="M22" s="49"/>
      <c r="N22" s="70"/>
      <c r="O22" s="70"/>
      <c r="P22" s="71"/>
      <c r="T22" s="139"/>
      <c r="U22" s="140"/>
      <c r="V22" s="139"/>
      <c r="W22" s="20"/>
      <c r="X22" s="52"/>
      <c r="Y22" s="82"/>
      <c r="Z22" s="139"/>
    </row>
    <row r="23" spans="1:26" s="138" customFormat="1" ht="78.75" customHeight="1" hidden="1">
      <c r="A23" s="28"/>
      <c r="B23" s="142"/>
      <c r="C23" s="154"/>
      <c r="D23" s="154"/>
      <c r="E23" s="43"/>
      <c r="F23" s="43"/>
      <c r="G23" s="43"/>
      <c r="H23" s="43"/>
      <c r="I23" s="43"/>
      <c r="J23" s="43"/>
      <c r="K23" s="43"/>
      <c r="L23" s="43"/>
      <c r="M23" s="48"/>
      <c r="N23" s="68"/>
      <c r="O23" s="68"/>
      <c r="P23" s="69"/>
      <c r="T23" s="139"/>
      <c r="U23" s="140"/>
      <c r="V23" s="139"/>
      <c r="W23" s="20"/>
      <c r="X23" s="52"/>
      <c r="Y23" s="82"/>
      <c r="Z23" s="139"/>
    </row>
    <row r="24" spans="1:26" s="138" customFormat="1" ht="78.75" customHeight="1" hidden="1" thickBot="1">
      <c r="A24" s="28"/>
      <c r="B24" s="131"/>
      <c r="C24" s="155"/>
      <c r="D24" s="155"/>
      <c r="E24" s="44"/>
      <c r="F24" s="44"/>
      <c r="G24" s="44"/>
      <c r="H24" s="44"/>
      <c r="I24" s="44"/>
      <c r="J24" s="44"/>
      <c r="K24" s="44"/>
      <c r="L24" s="44"/>
      <c r="M24" s="49"/>
      <c r="N24" s="70"/>
      <c r="O24" s="70"/>
      <c r="P24" s="71"/>
      <c r="T24" s="139"/>
      <c r="U24" s="139"/>
      <c r="V24" s="139"/>
      <c r="W24" s="20"/>
      <c r="X24" s="52"/>
      <c r="Y24" s="82"/>
      <c r="Z24" s="139"/>
    </row>
    <row r="25" spans="1:26" s="138" customFormat="1" ht="78.75" customHeight="1" hidden="1">
      <c r="A25" s="28"/>
      <c r="B25" s="129"/>
      <c r="C25" s="154"/>
      <c r="D25" s="154"/>
      <c r="E25" s="43"/>
      <c r="F25" s="43"/>
      <c r="G25" s="43"/>
      <c r="H25" s="43"/>
      <c r="I25" s="43"/>
      <c r="J25" s="43"/>
      <c r="K25" s="43"/>
      <c r="L25" s="43"/>
      <c r="M25" s="48"/>
      <c r="N25" s="68"/>
      <c r="O25" s="68"/>
      <c r="P25" s="69"/>
      <c r="T25" s="139"/>
      <c r="U25" s="140"/>
      <c r="V25" s="139"/>
      <c r="W25" s="20"/>
      <c r="X25" s="52"/>
      <c r="Y25" s="82"/>
      <c r="Z25" s="139"/>
    </row>
    <row r="26" spans="1:26" s="138" customFormat="1" ht="78.75" customHeight="1" hidden="1" thickBot="1">
      <c r="A26" s="28"/>
      <c r="B26" s="131"/>
      <c r="C26" s="153"/>
      <c r="D26" s="153"/>
      <c r="E26" s="44"/>
      <c r="F26" s="44"/>
      <c r="G26" s="44"/>
      <c r="H26" s="44"/>
      <c r="I26" s="44"/>
      <c r="J26" s="44"/>
      <c r="K26" s="44"/>
      <c r="L26" s="44"/>
      <c r="M26" s="49"/>
      <c r="N26" s="70"/>
      <c r="O26" s="70"/>
      <c r="P26" s="71"/>
      <c r="T26" s="139"/>
      <c r="U26" s="139"/>
      <c r="V26" s="139"/>
      <c r="W26" s="20"/>
      <c r="X26" s="52"/>
      <c r="Y26" s="82"/>
      <c r="Z26" s="139"/>
    </row>
    <row r="27" spans="1:26" s="138" customFormat="1" ht="78.75" customHeight="1" hidden="1">
      <c r="A27" s="28"/>
      <c r="B27" s="129"/>
      <c r="C27" s="154"/>
      <c r="D27" s="154"/>
      <c r="E27" s="43"/>
      <c r="F27" s="43"/>
      <c r="G27" s="43"/>
      <c r="H27" s="43"/>
      <c r="I27" s="43"/>
      <c r="J27" s="43"/>
      <c r="K27" s="43"/>
      <c r="L27" s="43"/>
      <c r="M27" s="48"/>
      <c r="N27" s="68"/>
      <c r="O27" s="68"/>
      <c r="P27" s="69"/>
      <c r="T27" s="139"/>
      <c r="U27" s="140"/>
      <c r="V27" s="139"/>
      <c r="W27" s="20"/>
      <c r="X27" s="52"/>
      <c r="Y27" s="82"/>
      <c r="Z27" s="139"/>
    </row>
    <row r="28" spans="1:26" s="138" customFormat="1" ht="78.75" customHeight="1" hidden="1" thickBot="1">
      <c r="A28" s="28"/>
      <c r="B28" s="131"/>
      <c r="C28" s="155"/>
      <c r="D28" s="155"/>
      <c r="E28" s="44"/>
      <c r="F28" s="44"/>
      <c r="G28" s="44"/>
      <c r="H28" s="44"/>
      <c r="I28" s="44"/>
      <c r="J28" s="44"/>
      <c r="K28" s="44"/>
      <c r="L28" s="44"/>
      <c r="M28" s="49"/>
      <c r="N28" s="70"/>
      <c r="O28" s="70"/>
      <c r="P28" s="71"/>
      <c r="T28" s="139"/>
      <c r="U28" s="139"/>
      <c r="V28" s="139"/>
      <c r="W28" s="20"/>
      <c r="X28" s="52"/>
      <c r="Y28" s="82"/>
      <c r="Z28" s="139"/>
    </row>
    <row r="29" spans="1:26" s="138" customFormat="1" ht="36" customHeight="1" hidden="1" thickBot="1">
      <c r="A29" s="28"/>
      <c r="B29" s="6" t="s">
        <v>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53"/>
      <c r="P29" s="53"/>
      <c r="Q29" s="82"/>
      <c r="R29" s="143"/>
      <c r="T29" s="139"/>
      <c r="U29" s="139"/>
      <c r="V29" s="139"/>
      <c r="W29" s="140"/>
      <c r="X29" s="139"/>
      <c r="Y29" s="139"/>
      <c r="Z29" s="139"/>
    </row>
    <row r="30" spans="1:26" s="138" customFormat="1" ht="54" customHeight="1" hidden="1" thickBot="1">
      <c r="A30" s="28"/>
      <c r="B30" s="105" t="s">
        <v>0</v>
      </c>
      <c r="C30" s="94" t="s">
        <v>1</v>
      </c>
      <c r="D30" s="94" t="s">
        <v>2</v>
      </c>
      <c r="E30" s="94" t="s">
        <v>31</v>
      </c>
      <c r="F30" s="94" t="s">
        <v>32</v>
      </c>
      <c r="G30" s="94"/>
      <c r="H30" s="94"/>
      <c r="I30" s="94"/>
      <c r="J30" s="94"/>
      <c r="K30" s="94"/>
      <c r="L30" s="94"/>
      <c r="M30" s="94" t="s">
        <v>6</v>
      </c>
      <c r="N30" s="94" t="s">
        <v>15</v>
      </c>
      <c r="O30" s="94" t="s">
        <v>3</v>
      </c>
      <c r="P30" s="98" t="s">
        <v>21</v>
      </c>
      <c r="Q30" s="99" t="s">
        <v>39</v>
      </c>
      <c r="R30" s="27"/>
      <c r="T30" s="139"/>
      <c r="U30" s="139"/>
      <c r="V30" s="139"/>
      <c r="W30" s="140"/>
      <c r="X30" s="139"/>
      <c r="Y30" s="139"/>
      <c r="Z30" s="139"/>
    </row>
    <row r="31" spans="1:26" s="138" customFormat="1" ht="78.75" customHeight="1" hidden="1">
      <c r="A31" s="28"/>
      <c r="B31" s="13"/>
      <c r="C31" s="154"/>
      <c r="D31" s="154"/>
      <c r="E31" s="74"/>
      <c r="F31" s="74"/>
      <c r="G31" s="74"/>
      <c r="H31" s="74"/>
      <c r="I31" s="74"/>
      <c r="J31" s="74"/>
      <c r="K31" s="74"/>
      <c r="L31" s="74"/>
      <c r="M31" s="74"/>
      <c r="N31" s="77"/>
      <c r="O31" s="144"/>
      <c r="P31" s="41"/>
      <c r="Q31" s="145"/>
      <c r="R31" s="143"/>
      <c r="S31" s="141"/>
      <c r="T31" s="139"/>
      <c r="U31" s="139"/>
      <c r="V31" s="140"/>
      <c r="W31" s="140"/>
      <c r="X31" s="139"/>
      <c r="Y31" s="140"/>
      <c r="Z31" s="139"/>
    </row>
    <row r="32" spans="1:26" s="138" customFormat="1" ht="78.75" customHeight="1" hidden="1" thickBot="1">
      <c r="A32" s="28"/>
      <c r="B32" s="34"/>
      <c r="C32" s="155"/>
      <c r="D32" s="155"/>
      <c r="E32" s="75"/>
      <c r="F32" s="75"/>
      <c r="G32" s="75"/>
      <c r="H32" s="75"/>
      <c r="I32" s="75"/>
      <c r="J32" s="75"/>
      <c r="K32" s="75"/>
      <c r="L32" s="75"/>
      <c r="M32" s="75"/>
      <c r="N32" s="78"/>
      <c r="O32" s="146"/>
      <c r="P32" s="42"/>
      <c r="Q32" s="147"/>
      <c r="R32" s="143"/>
      <c r="T32" s="139"/>
      <c r="U32" s="139"/>
      <c r="V32" s="140"/>
      <c r="W32" s="140"/>
      <c r="X32" s="139"/>
      <c r="Y32" s="140"/>
      <c r="Z32" s="139"/>
    </row>
    <row r="33" spans="1:26" s="138" customFormat="1" ht="78.75" customHeight="1" hidden="1">
      <c r="A33" s="28"/>
      <c r="B33" s="13"/>
      <c r="C33" s="95"/>
      <c r="D33" s="95"/>
      <c r="E33" s="74"/>
      <c r="F33" s="74"/>
      <c r="G33" s="74"/>
      <c r="H33" s="74"/>
      <c r="I33" s="74"/>
      <c r="J33" s="74"/>
      <c r="K33" s="74"/>
      <c r="L33" s="74"/>
      <c r="M33" s="74"/>
      <c r="N33" s="77"/>
      <c r="O33" s="144"/>
      <c r="P33" s="41"/>
      <c r="Q33" s="145"/>
      <c r="R33" s="143"/>
      <c r="S33" s="141"/>
      <c r="T33" s="139"/>
      <c r="U33" s="139"/>
      <c r="V33" s="140"/>
      <c r="W33" s="140"/>
      <c r="X33" s="139"/>
      <c r="Y33" s="139"/>
      <c r="Z33" s="139"/>
    </row>
    <row r="34" spans="1:26" s="138" customFormat="1" ht="78.75" customHeight="1" hidden="1" thickBot="1">
      <c r="A34" s="28"/>
      <c r="B34" s="34"/>
      <c r="C34" s="153"/>
      <c r="D34" s="153"/>
      <c r="E34" s="75"/>
      <c r="F34" s="75"/>
      <c r="G34" s="75"/>
      <c r="H34" s="75"/>
      <c r="I34" s="75"/>
      <c r="J34" s="75"/>
      <c r="K34" s="75"/>
      <c r="L34" s="75"/>
      <c r="M34" s="75"/>
      <c r="N34" s="78"/>
      <c r="O34" s="146"/>
      <c r="P34" s="42"/>
      <c r="Q34" s="147"/>
      <c r="R34" s="143"/>
      <c r="T34" s="139"/>
      <c r="U34" s="139"/>
      <c r="V34" s="140"/>
      <c r="W34" s="140"/>
      <c r="X34" s="139"/>
      <c r="Y34" s="139"/>
      <c r="Z34" s="139"/>
    </row>
    <row r="35" spans="1:26" s="138" customFormat="1" ht="78.75" customHeight="1" hidden="1">
      <c r="A35" s="28"/>
      <c r="B35" s="13"/>
      <c r="C35" s="154"/>
      <c r="D35" s="154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144"/>
      <c r="P35" s="41"/>
      <c r="Q35" s="145"/>
      <c r="R35" s="143"/>
      <c r="S35" s="141"/>
      <c r="T35" s="139"/>
      <c r="U35" s="139"/>
      <c r="V35" s="139"/>
      <c r="W35" s="140"/>
      <c r="X35" s="139"/>
      <c r="Y35" s="139"/>
      <c r="Z35" s="139"/>
    </row>
    <row r="36" spans="1:23" s="138" customFormat="1" ht="78.75" customHeight="1" hidden="1" thickBot="1">
      <c r="A36" s="28"/>
      <c r="B36" s="34"/>
      <c r="C36" s="153"/>
      <c r="D36" s="153"/>
      <c r="E36" s="75"/>
      <c r="F36" s="75"/>
      <c r="G36" s="75"/>
      <c r="H36" s="75"/>
      <c r="I36" s="75"/>
      <c r="J36" s="75"/>
      <c r="K36" s="75"/>
      <c r="L36" s="75"/>
      <c r="M36" s="75"/>
      <c r="N36" s="78"/>
      <c r="O36" s="146"/>
      <c r="P36" s="42"/>
      <c r="Q36" s="147"/>
      <c r="R36" s="143"/>
      <c r="W36" s="141"/>
    </row>
    <row r="37" spans="1:23" s="138" customFormat="1" ht="78.75" customHeight="1" hidden="1">
      <c r="A37" s="28"/>
      <c r="B37" s="13"/>
      <c r="C37" s="160"/>
      <c r="D37" s="156"/>
      <c r="E37" s="76"/>
      <c r="F37" s="76"/>
      <c r="G37" s="76"/>
      <c r="H37" s="76"/>
      <c r="I37" s="76"/>
      <c r="J37" s="76"/>
      <c r="K37" s="76"/>
      <c r="L37" s="76"/>
      <c r="M37" s="74"/>
      <c r="N37" s="77"/>
      <c r="O37" s="144"/>
      <c r="P37" s="41"/>
      <c r="Q37" s="145"/>
      <c r="R37" s="143"/>
      <c r="W37" s="141"/>
    </row>
    <row r="38" spans="1:23" s="138" customFormat="1" ht="78.75" customHeight="1" hidden="1" thickBot="1">
      <c r="A38" s="28"/>
      <c r="B38" s="34"/>
      <c r="C38" s="161"/>
      <c r="D38" s="157"/>
      <c r="E38" s="75"/>
      <c r="F38" s="75"/>
      <c r="G38" s="75"/>
      <c r="H38" s="75"/>
      <c r="I38" s="75"/>
      <c r="J38" s="75"/>
      <c r="K38" s="75"/>
      <c r="L38" s="75"/>
      <c r="M38" s="75"/>
      <c r="N38" s="78"/>
      <c r="O38" s="146"/>
      <c r="P38" s="42"/>
      <c r="Q38" s="147"/>
      <c r="R38" s="143"/>
      <c r="S38" s="141"/>
      <c r="W38" s="141"/>
    </row>
    <row r="39" spans="1:23" s="119" customFormat="1" ht="78.75" customHeight="1" hidden="1" thickBot="1">
      <c r="A39" s="27"/>
      <c r="B39" s="6" t="s">
        <v>30</v>
      </c>
      <c r="C39" s="27"/>
      <c r="D39" s="27"/>
      <c r="E39" s="72"/>
      <c r="F39" s="72"/>
      <c r="G39" s="72"/>
      <c r="H39" s="72"/>
      <c r="I39" s="72"/>
      <c r="J39" s="72"/>
      <c r="K39" s="72"/>
      <c r="L39" s="72"/>
      <c r="M39" s="72"/>
      <c r="N39" s="27"/>
      <c r="O39" s="53"/>
      <c r="P39" s="53"/>
      <c r="Q39" s="27"/>
      <c r="W39" s="136"/>
    </row>
    <row r="40" spans="1:23" s="119" customFormat="1" ht="78.75" customHeight="1" hidden="1" thickBot="1">
      <c r="A40" s="27"/>
      <c r="B40" s="105" t="s">
        <v>0</v>
      </c>
      <c r="C40" s="94" t="s">
        <v>1</v>
      </c>
      <c r="D40" s="94" t="s">
        <v>2</v>
      </c>
      <c r="E40" s="94" t="s">
        <v>31</v>
      </c>
      <c r="F40" s="94" t="s">
        <v>32</v>
      </c>
      <c r="G40" s="94"/>
      <c r="H40" s="94"/>
      <c r="I40" s="94"/>
      <c r="J40" s="94"/>
      <c r="K40" s="94"/>
      <c r="L40" s="94"/>
      <c r="M40" s="94" t="s">
        <v>6</v>
      </c>
      <c r="N40" s="99" t="s">
        <v>15</v>
      </c>
      <c r="O40" s="28"/>
      <c r="P40" s="28"/>
      <c r="Q40" s="27"/>
      <c r="W40" s="136"/>
    </row>
    <row r="41" spans="1:23" s="119" customFormat="1" ht="78.75" customHeight="1" hidden="1">
      <c r="A41" s="27"/>
      <c r="B41" s="13"/>
      <c r="C41" s="154"/>
      <c r="D41" s="154"/>
      <c r="E41" s="74"/>
      <c r="F41" s="74"/>
      <c r="G41" s="74"/>
      <c r="H41" s="74"/>
      <c r="I41" s="74"/>
      <c r="J41" s="74"/>
      <c r="K41" s="74"/>
      <c r="L41" s="74"/>
      <c r="M41" s="74"/>
      <c r="N41" s="80"/>
      <c r="O41" s="124"/>
      <c r="P41" s="79"/>
      <c r="Q41" s="27"/>
      <c r="W41" s="136"/>
    </row>
    <row r="42" spans="1:23" s="119" customFormat="1" ht="78.75" customHeight="1" hidden="1" thickBot="1">
      <c r="A42" s="27"/>
      <c r="B42" s="34"/>
      <c r="C42" s="153"/>
      <c r="D42" s="30"/>
      <c r="E42" s="75"/>
      <c r="F42" s="75"/>
      <c r="G42" s="75"/>
      <c r="H42" s="75"/>
      <c r="I42" s="75"/>
      <c r="J42" s="75"/>
      <c r="K42" s="75"/>
      <c r="L42" s="75"/>
      <c r="M42" s="75"/>
      <c r="N42" s="81"/>
      <c r="O42" s="124"/>
      <c r="P42" s="79"/>
      <c r="Q42" s="27"/>
      <c r="W42" s="136"/>
    </row>
    <row r="43" spans="1:23" s="119" customFormat="1" ht="78.75" customHeight="1" hidden="1">
      <c r="A43" s="27"/>
      <c r="B43" s="13"/>
      <c r="C43" s="154"/>
      <c r="D43" s="154"/>
      <c r="E43" s="76"/>
      <c r="F43" s="76"/>
      <c r="G43" s="76"/>
      <c r="H43" s="76"/>
      <c r="I43" s="76"/>
      <c r="J43" s="76"/>
      <c r="K43" s="76"/>
      <c r="L43" s="76"/>
      <c r="M43" s="76"/>
      <c r="N43" s="80"/>
      <c r="O43" s="124"/>
      <c r="P43" s="79"/>
      <c r="Q43" s="27"/>
      <c r="W43" s="136"/>
    </row>
    <row r="44" spans="1:23" s="119" customFormat="1" ht="78.75" customHeight="1" hidden="1" thickBot="1">
      <c r="A44" s="27"/>
      <c r="B44" s="34"/>
      <c r="C44" s="155"/>
      <c r="D44" s="155"/>
      <c r="E44" s="75"/>
      <c r="F44" s="75"/>
      <c r="G44" s="75"/>
      <c r="H44" s="75"/>
      <c r="I44" s="75"/>
      <c r="J44" s="75"/>
      <c r="K44" s="75"/>
      <c r="L44" s="75"/>
      <c r="M44" s="75"/>
      <c r="N44" s="81"/>
      <c r="O44" s="124"/>
      <c r="P44" s="79"/>
      <c r="Q44" s="27"/>
      <c r="W44" s="136"/>
    </row>
    <row r="45" spans="2:16" ht="18.75" customHeight="1" thickBot="1">
      <c r="B45" s="6" t="s">
        <v>67</v>
      </c>
      <c r="C45" s="28"/>
      <c r="D45" s="28"/>
      <c r="E45" s="73"/>
      <c r="F45" s="73"/>
      <c r="G45" s="73"/>
      <c r="H45" s="73"/>
      <c r="I45" s="73"/>
      <c r="J45" s="73"/>
      <c r="K45" s="73"/>
      <c r="L45" s="73"/>
      <c r="M45" s="73"/>
      <c r="N45" s="28"/>
      <c r="O45" s="53"/>
      <c r="P45" s="53"/>
    </row>
    <row r="46" spans="1:17" ht="60.75" customHeight="1" thickBot="1">
      <c r="A46" s="7"/>
      <c r="B46" s="105" t="s">
        <v>0</v>
      </c>
      <c r="C46" s="94" t="s">
        <v>1</v>
      </c>
      <c r="D46" s="94" t="s">
        <v>2</v>
      </c>
      <c r="E46" s="196" t="s">
        <v>31</v>
      </c>
      <c r="F46" s="94" t="s">
        <v>32</v>
      </c>
      <c r="G46" s="94" t="s">
        <v>68</v>
      </c>
      <c r="H46" s="94" t="s">
        <v>69</v>
      </c>
      <c r="I46" s="94" t="s">
        <v>70</v>
      </c>
      <c r="J46" s="94" t="s">
        <v>71</v>
      </c>
      <c r="K46" s="94" t="s">
        <v>72</v>
      </c>
      <c r="L46" s="94" t="s">
        <v>73</v>
      </c>
      <c r="M46" s="94" t="s">
        <v>6</v>
      </c>
      <c r="N46" s="94" t="s">
        <v>3</v>
      </c>
      <c r="O46" s="132" t="s">
        <v>21</v>
      </c>
      <c r="P46" s="198" t="s">
        <v>36</v>
      </c>
      <c r="Q46" s="7"/>
    </row>
    <row r="47" spans="1:19" ht="60.75" customHeight="1">
      <c r="A47" s="7"/>
      <c r="B47" s="106" t="s">
        <v>63</v>
      </c>
      <c r="C47" s="91" t="s">
        <v>54</v>
      </c>
      <c r="D47" s="152" t="s">
        <v>65</v>
      </c>
      <c r="E47" s="197">
        <v>0.051388888888888894</v>
      </c>
      <c r="F47" s="195">
        <v>0.053532870370370376</v>
      </c>
      <c r="G47" s="195" t="s">
        <v>75</v>
      </c>
      <c r="H47" s="195" t="s">
        <v>75</v>
      </c>
      <c r="I47" s="195" t="s">
        <v>74</v>
      </c>
      <c r="J47" s="195" t="s">
        <v>74</v>
      </c>
      <c r="K47" s="195">
        <v>0</v>
      </c>
      <c r="L47" s="195">
        <f>F47-E47</f>
        <v>0.002143981481481483</v>
      </c>
      <c r="M47" s="195">
        <f>SUM(K47:L47)</f>
        <v>0.002143981481481483</v>
      </c>
      <c r="N47" s="107" t="s">
        <v>82</v>
      </c>
      <c r="O47" s="108" t="s">
        <v>82</v>
      </c>
      <c r="P47" s="109"/>
      <c r="Q47" s="36"/>
      <c r="R47" s="36"/>
      <c r="S47" s="36"/>
    </row>
    <row r="48" spans="1:19" ht="60.75" customHeight="1" thickBot="1">
      <c r="A48" s="7"/>
      <c r="B48" s="34">
        <v>37</v>
      </c>
      <c r="C48" s="93" t="s">
        <v>53</v>
      </c>
      <c r="D48" s="155" t="s">
        <v>66</v>
      </c>
      <c r="E48" s="191">
        <v>0.051388888888888894</v>
      </c>
      <c r="F48" s="75">
        <v>0.054147916666666664</v>
      </c>
      <c r="G48" s="75" t="s">
        <v>75</v>
      </c>
      <c r="H48" s="75" t="s">
        <v>75</v>
      </c>
      <c r="I48" s="75" t="s">
        <v>74</v>
      </c>
      <c r="J48" s="75" t="s">
        <v>74</v>
      </c>
      <c r="K48" s="75">
        <v>0</v>
      </c>
      <c r="L48" s="75">
        <f>F48-E48</f>
        <v>0.00275902777777777</v>
      </c>
      <c r="M48" s="75">
        <f>SUM(K48:L48)</f>
        <v>0.00275902777777777</v>
      </c>
      <c r="N48" s="96" t="s">
        <v>11</v>
      </c>
      <c r="O48" s="104" t="s">
        <v>78</v>
      </c>
      <c r="P48" s="97"/>
      <c r="Q48" s="36"/>
      <c r="R48" s="36"/>
      <c r="S48" s="36"/>
    </row>
    <row r="49" spans="2:16" ht="38.25" customHeight="1" thickBot="1">
      <c r="B49" s="6" t="s">
        <v>5</v>
      </c>
      <c r="C49" s="28"/>
      <c r="D49" s="28"/>
      <c r="E49" s="73"/>
      <c r="F49" s="73"/>
      <c r="G49" s="73"/>
      <c r="H49" s="73"/>
      <c r="I49" s="73"/>
      <c r="J49" s="73"/>
      <c r="K49" s="73"/>
      <c r="L49" s="73"/>
      <c r="M49" s="73"/>
      <c r="N49" s="28"/>
      <c r="O49" s="53"/>
      <c r="P49" s="134"/>
    </row>
    <row r="50" spans="2:19" ht="60.75" customHeight="1" thickBot="1">
      <c r="B50" s="105" t="s">
        <v>0</v>
      </c>
      <c r="C50" s="94" t="s">
        <v>1</v>
      </c>
      <c r="D50" s="94" t="s">
        <v>2</v>
      </c>
      <c r="E50" s="196" t="s">
        <v>31</v>
      </c>
      <c r="F50" s="94" t="s">
        <v>32</v>
      </c>
      <c r="G50" s="94" t="s">
        <v>68</v>
      </c>
      <c r="H50" s="94" t="s">
        <v>69</v>
      </c>
      <c r="I50" s="94" t="s">
        <v>70</v>
      </c>
      <c r="J50" s="94" t="s">
        <v>71</v>
      </c>
      <c r="K50" s="94" t="s">
        <v>72</v>
      </c>
      <c r="L50" s="94" t="s">
        <v>73</v>
      </c>
      <c r="M50" s="94" t="s">
        <v>6</v>
      </c>
      <c r="N50" s="94" t="s">
        <v>3</v>
      </c>
      <c r="O50" s="132" t="s">
        <v>21</v>
      </c>
      <c r="P50" s="133" t="s">
        <v>36</v>
      </c>
      <c r="Q50" s="28"/>
      <c r="R50" s="27"/>
      <c r="S50" s="135"/>
    </row>
    <row r="51" spans="2:19" ht="60.75" customHeight="1">
      <c r="B51" s="106" t="s">
        <v>64</v>
      </c>
      <c r="C51" s="159" t="s">
        <v>83</v>
      </c>
      <c r="D51" s="159" t="s">
        <v>55</v>
      </c>
      <c r="E51" s="193">
        <v>0.1708333333333333</v>
      </c>
      <c r="F51" s="194">
        <v>0.1729446759259259</v>
      </c>
      <c r="G51" s="74" t="s">
        <v>75</v>
      </c>
      <c r="H51" s="74" t="s">
        <v>75</v>
      </c>
      <c r="I51" s="74" t="s">
        <v>74</v>
      </c>
      <c r="J51" s="74" t="s">
        <v>74</v>
      </c>
      <c r="K51" s="194">
        <v>0</v>
      </c>
      <c r="L51" s="195">
        <f>F51-E51</f>
        <v>0.002111342592592602</v>
      </c>
      <c r="M51" s="195">
        <f>SUM(K51:L51)</f>
        <v>0.002111342592592602</v>
      </c>
      <c r="N51" s="107" t="s">
        <v>9</v>
      </c>
      <c r="O51" s="108" t="s">
        <v>76</v>
      </c>
      <c r="P51" s="109"/>
      <c r="Q51" s="27"/>
      <c r="R51" s="27"/>
      <c r="S51" s="36"/>
    </row>
    <row r="52" spans="2:19" ht="60.75" customHeight="1" thickBot="1">
      <c r="B52" s="34">
        <v>38</v>
      </c>
      <c r="C52" s="93" t="s">
        <v>54</v>
      </c>
      <c r="D52" s="155" t="s">
        <v>65</v>
      </c>
      <c r="E52" s="199">
        <v>0.1708333333333333</v>
      </c>
      <c r="F52" s="75">
        <v>0.17312708333333335</v>
      </c>
      <c r="G52" s="200" t="s">
        <v>75</v>
      </c>
      <c r="H52" s="200" t="s">
        <v>75</v>
      </c>
      <c r="I52" s="200" t="s">
        <v>74</v>
      </c>
      <c r="J52" s="200" t="s">
        <v>74</v>
      </c>
      <c r="K52" s="75">
        <v>0</v>
      </c>
      <c r="L52" s="75">
        <f>F52-E52</f>
        <v>0.002293750000000039</v>
      </c>
      <c r="M52" s="75">
        <f>SUM(K52:L52)</f>
        <v>0.002293750000000039</v>
      </c>
      <c r="N52" s="96" t="s">
        <v>10</v>
      </c>
      <c r="O52" s="104" t="s">
        <v>77</v>
      </c>
      <c r="P52" s="97"/>
      <c r="Q52" s="27"/>
      <c r="R52" s="27"/>
      <c r="S52" s="36"/>
    </row>
    <row r="53" ht="37.5" customHeight="1"/>
    <row r="54" spans="1:23" ht="19.5" customHeight="1">
      <c r="A54" s="16"/>
      <c r="B54" s="16"/>
      <c r="C54" s="7" t="s">
        <v>25</v>
      </c>
      <c r="D54" s="7"/>
      <c r="E54" s="7" t="s">
        <v>33</v>
      </c>
      <c r="M54" s="10"/>
      <c r="N54" s="10"/>
      <c r="O54" s="10"/>
      <c r="P54" s="10"/>
      <c r="Q54" s="10"/>
      <c r="R54" s="10"/>
      <c r="S54" s="10"/>
      <c r="T54" s="8"/>
      <c r="U54" s="8"/>
      <c r="W54" s="7"/>
    </row>
    <row r="55" spans="4:23" ht="19.5" customHeight="1">
      <c r="D55" s="7"/>
      <c r="E55" s="9"/>
      <c r="M55" s="9"/>
      <c r="N55" s="9"/>
      <c r="O55" s="9"/>
      <c r="P55" s="9"/>
      <c r="Q55" s="9"/>
      <c r="R55" s="9"/>
      <c r="S55" s="9"/>
      <c r="T55" s="8"/>
      <c r="U55" s="8"/>
      <c r="W55" s="7"/>
    </row>
    <row r="56" spans="1:21" s="174" customFormat="1" ht="14.25">
      <c r="A56" s="173"/>
      <c r="B56" s="173"/>
      <c r="C56" s="174" t="s">
        <v>24</v>
      </c>
      <c r="E56" s="173" t="s">
        <v>49</v>
      </c>
      <c r="F56" s="177"/>
      <c r="G56" s="177"/>
      <c r="H56" s="177"/>
      <c r="I56" s="177"/>
      <c r="J56" s="177"/>
      <c r="K56" s="177"/>
      <c r="L56" s="177"/>
      <c r="M56" s="175"/>
      <c r="N56" s="175"/>
      <c r="O56" s="175"/>
      <c r="P56" s="175"/>
      <c r="Q56" s="175"/>
      <c r="R56" s="175"/>
      <c r="S56" s="175"/>
      <c r="T56" s="176"/>
      <c r="U56" s="176"/>
    </row>
    <row r="57" spans="1:17" ht="78.75" customHeight="1">
      <c r="A57" s="7"/>
      <c r="B57" s="1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18"/>
      <c r="Q57" s="7"/>
    </row>
    <row r="58" ht="78.75" customHeight="1">
      <c r="Q58" s="7"/>
    </row>
    <row r="61" spans="1:23" s="111" customFormat="1" ht="78.75" customHeight="1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1"/>
      <c r="R61" s="21"/>
      <c r="S61" s="21"/>
      <c r="W61" s="148"/>
    </row>
    <row r="62" spans="2:23" s="113" customFormat="1" ht="78.7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3"/>
      <c r="W62" s="149"/>
    </row>
    <row r="63" spans="1:23" s="113" customFormat="1" ht="78.75" customHeight="1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4"/>
      <c r="R63" s="24"/>
      <c r="W63" s="149"/>
    </row>
    <row r="64" spans="2:23" s="113" customFormat="1" ht="78.75" customHeight="1">
      <c r="B64" s="150"/>
      <c r="C64" s="150"/>
      <c r="D64" s="150"/>
      <c r="E64" s="150"/>
      <c r="F64" s="150"/>
      <c r="G64" s="172"/>
      <c r="H64" s="172"/>
      <c r="I64" s="172"/>
      <c r="J64" s="172"/>
      <c r="K64" s="172"/>
      <c r="L64" s="172"/>
      <c r="M64" s="150"/>
      <c r="N64" s="150"/>
      <c r="W64" s="149"/>
    </row>
    <row r="65" spans="1:23" s="113" customFormat="1" ht="78.75" customHeight="1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5"/>
      <c r="W65" s="149"/>
    </row>
    <row r="66" spans="1:23" s="113" customFormat="1" ht="78.75" customHeight="1">
      <c r="A66" s="234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151"/>
      <c r="W66" s="149"/>
    </row>
    <row r="67" spans="1:16" ht="78.75" customHeight="1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</row>
    <row r="68" spans="1:16" ht="78.75" customHeight="1">
      <c r="A68" s="118"/>
      <c r="B68" s="118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P68" s="118"/>
    </row>
    <row r="69" spans="1:17" ht="78.75" customHeight="1">
      <c r="A69" s="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4"/>
      <c r="P69" s="7"/>
      <c r="Q69" s="7"/>
    </row>
    <row r="70" spans="1:16" ht="78.75" customHeight="1">
      <c r="A70" s="28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7"/>
    </row>
    <row r="71" spans="1:16" ht="78.75" customHeight="1">
      <c r="A71" s="28"/>
      <c r="B71" s="27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8"/>
      <c r="P71" s="7"/>
    </row>
    <row r="72" spans="1:16" ht="78.75" customHeight="1">
      <c r="A72" s="28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8"/>
      <c r="P72" s="7"/>
    </row>
    <row r="73" spans="1:16" ht="78.75" customHeight="1">
      <c r="A73" s="28"/>
      <c r="B73" s="27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24"/>
      <c r="P73" s="82"/>
    </row>
    <row r="74" spans="1:16" ht="78.75" customHeight="1">
      <c r="A74" s="28"/>
      <c r="B74" s="27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24"/>
      <c r="P74" s="7"/>
    </row>
    <row r="75" spans="1:16" ht="78.75" customHeight="1">
      <c r="A75" s="28"/>
      <c r="B75" s="2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24"/>
      <c r="P75" s="82"/>
    </row>
    <row r="76" spans="2:16" ht="78.75" customHeight="1">
      <c r="B76" s="27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24"/>
      <c r="P76" s="7"/>
    </row>
    <row r="77" spans="2:15" ht="78.75" customHeight="1">
      <c r="B77" s="27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24"/>
    </row>
    <row r="79" spans="1:17" ht="78.75" customHeight="1">
      <c r="A79" s="7"/>
      <c r="B79" s="1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Q79" s="7"/>
    </row>
    <row r="80" ht="78.75" customHeight="1">
      <c r="Q80" s="7"/>
    </row>
    <row r="81" spans="1:17" ht="78.75" customHeight="1">
      <c r="A81" s="7"/>
      <c r="B81" s="1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8"/>
      <c r="P81" s="18"/>
      <c r="Q81" s="7"/>
    </row>
  </sheetData>
  <sheetProtection/>
  <mergeCells count="13">
    <mergeCell ref="A3:O3"/>
    <mergeCell ref="A1:O1"/>
    <mergeCell ref="A11:C11"/>
    <mergeCell ref="A9:O9"/>
    <mergeCell ref="A8:O8"/>
    <mergeCell ref="A6:O6"/>
    <mergeCell ref="A5:O5"/>
    <mergeCell ref="A67:P67"/>
    <mergeCell ref="A66:P66"/>
    <mergeCell ref="A65:P65"/>
    <mergeCell ref="A63:P63"/>
    <mergeCell ref="A61:P61"/>
    <mergeCell ref="D11:R11"/>
  </mergeCells>
  <printOptions/>
  <pageMargins left="0.1968503937007874" right="0.1968503937007874" top="0.2755905511811024" bottom="0.15748031496062992" header="0.31496062992125984" footer="0.31496062992125984"/>
  <pageSetup fitToHeight="2" fitToWidth="1" horizontalDpi="600" verticalDpi="600" orientation="landscape" paperSize="9" scale="59" r:id="rId1"/>
  <ignoredErrors>
    <ignoredError sqref="N48:O48 N51:O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60" zoomScaleNormal="60" zoomScalePageLayoutView="0" workbookViewId="0" topLeftCell="A1">
      <selection activeCell="J16" sqref="J16"/>
    </sheetView>
  </sheetViews>
  <sheetFormatPr defaultColWidth="8.8515625" defaultRowHeight="15"/>
  <cols>
    <col min="1" max="1" width="11.00390625" style="35" bestFit="1" customWidth="1"/>
    <col min="2" max="2" width="43.28125" style="35" customWidth="1"/>
    <col min="3" max="3" width="33.57421875" style="35" customWidth="1"/>
    <col min="4" max="4" width="7.28125" style="35" customWidth="1"/>
    <col min="5" max="5" width="14.57421875" style="35" customWidth="1"/>
    <col min="6" max="6" width="15.7109375" style="35" customWidth="1"/>
    <col min="7" max="7" width="12.28125" style="35" customWidth="1"/>
    <col min="8" max="11" width="4.7109375" style="35" customWidth="1"/>
    <col min="12" max="12" width="4.7109375" style="122" customWidth="1"/>
    <col min="13" max="21" width="4.7109375" style="35" customWidth="1"/>
    <col min="22" max="22" width="11.140625" style="35" customWidth="1"/>
    <col min="23" max="23" width="12.28125" style="35" customWidth="1"/>
    <col min="24" max="25" width="11.7109375" style="35" customWidth="1"/>
    <col min="26" max="26" width="7.421875" style="35" customWidth="1"/>
    <col min="27" max="33" width="8.8515625" style="35" customWidth="1"/>
    <col min="34" max="34" width="26.8515625" style="35" bestFit="1" customWidth="1"/>
    <col min="35" max="35" width="42.140625" style="35" customWidth="1"/>
    <col min="36" max="16384" width="8.8515625" style="35" customWidth="1"/>
  </cols>
  <sheetData>
    <row r="1" spans="1:27" s="110" customFormat="1" ht="75" customHeight="1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</row>
    <row r="2" spans="1:7" s="112" customFormat="1" ht="8.25" customHeight="1">
      <c r="A2" s="1"/>
      <c r="B2" s="1"/>
      <c r="C2" s="1"/>
      <c r="D2" s="1"/>
      <c r="E2" s="1"/>
      <c r="F2" s="1"/>
      <c r="G2" s="3"/>
    </row>
    <row r="3" spans="1:27" s="112" customFormat="1" ht="23.25" customHeight="1">
      <c r="A3" s="228" t="s">
        <v>48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s="112" customFormat="1" ht="15" customHeight="1">
      <c r="A4" s="227" t="s">
        <v>50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</row>
    <row r="5" spans="1:27" s="112" customFormat="1" ht="15" customHeight="1">
      <c r="A5" s="232" t="s">
        <v>44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</row>
    <row r="6" spans="1:27" s="112" customFormat="1" ht="18" customHeight="1">
      <c r="A6" s="227" t="s">
        <v>42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</row>
    <row r="7" spans="1:27" s="112" customFormat="1" ht="23.25" customHeight="1">
      <c r="A7" s="231" t="s">
        <v>28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spans="1:27" s="7" customFormat="1" ht="15" customHeight="1" thickBot="1">
      <c r="A8" s="7" t="s">
        <v>46</v>
      </c>
      <c r="B8" s="12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 t="s">
        <v>45</v>
      </c>
      <c r="R8" s="230"/>
      <c r="S8" s="230"/>
      <c r="T8" s="230"/>
      <c r="U8" s="230"/>
      <c r="V8" s="230"/>
      <c r="W8" s="230"/>
      <c r="X8" s="230"/>
      <c r="Y8" s="230"/>
      <c r="Z8" s="230"/>
      <c r="AA8" s="230"/>
    </row>
    <row r="9" spans="1:27" s="36" customFormat="1" ht="12.75" customHeight="1">
      <c r="A9" s="249" t="s">
        <v>0</v>
      </c>
      <c r="B9" s="240" t="s">
        <v>1</v>
      </c>
      <c r="C9" s="240" t="s">
        <v>2</v>
      </c>
      <c r="D9" s="251" t="s">
        <v>20</v>
      </c>
      <c r="E9" s="240" t="s">
        <v>18</v>
      </c>
      <c r="F9" s="240" t="s">
        <v>19</v>
      </c>
      <c r="G9" s="242" t="s">
        <v>8</v>
      </c>
      <c r="H9" s="256" t="s">
        <v>23</v>
      </c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8"/>
      <c r="V9" s="240" t="s">
        <v>12</v>
      </c>
      <c r="W9" s="240" t="s">
        <v>13</v>
      </c>
      <c r="X9" s="240" t="s">
        <v>6</v>
      </c>
      <c r="Y9" s="240" t="s">
        <v>22</v>
      </c>
      <c r="Z9" s="253" t="s">
        <v>3</v>
      </c>
      <c r="AA9" s="247" t="s">
        <v>21</v>
      </c>
    </row>
    <row r="10" spans="1:27" s="120" customFormat="1" ht="19.5" customHeight="1" thickBot="1">
      <c r="A10" s="250"/>
      <c r="B10" s="241"/>
      <c r="C10" s="241"/>
      <c r="D10" s="252"/>
      <c r="E10" s="241"/>
      <c r="F10" s="241"/>
      <c r="G10" s="243"/>
      <c r="H10" s="211">
        <v>1</v>
      </c>
      <c r="I10" s="211">
        <v>2</v>
      </c>
      <c r="J10" s="211">
        <v>3</v>
      </c>
      <c r="K10" s="211">
        <v>4</v>
      </c>
      <c r="L10" s="211">
        <v>5</v>
      </c>
      <c r="M10" s="212">
        <v>6</v>
      </c>
      <c r="N10" s="212">
        <v>7</v>
      </c>
      <c r="O10" s="212">
        <v>8</v>
      </c>
      <c r="P10" s="212">
        <v>9</v>
      </c>
      <c r="Q10" s="212">
        <v>10</v>
      </c>
      <c r="R10" s="212">
        <v>11</v>
      </c>
      <c r="S10" s="212">
        <v>12</v>
      </c>
      <c r="T10" s="212">
        <v>13</v>
      </c>
      <c r="U10" s="212">
        <v>14</v>
      </c>
      <c r="V10" s="241"/>
      <c r="W10" s="241"/>
      <c r="X10" s="241"/>
      <c r="Y10" s="241"/>
      <c r="Z10" s="254"/>
      <c r="AA10" s="248"/>
    </row>
    <row r="11" spans="1:27" s="121" customFormat="1" ht="30.75" customHeight="1">
      <c r="A11" s="274">
        <v>39</v>
      </c>
      <c r="B11" s="266" t="s">
        <v>52</v>
      </c>
      <c r="C11" s="264" t="s">
        <v>55</v>
      </c>
      <c r="D11" s="61" t="s">
        <v>9</v>
      </c>
      <c r="E11" s="43">
        <v>0.07222222222222223</v>
      </c>
      <c r="F11" s="43">
        <v>0.07554953703703704</v>
      </c>
      <c r="G11" s="85">
        <f aca="true" t="shared" si="0" ref="G11:G16">F11-E11</f>
        <v>0.0033273148148148107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86">
        <f aca="true" t="shared" si="1" ref="V11:V16">SUM(H11:U11)</f>
        <v>0</v>
      </c>
      <c r="W11" s="60">
        <v>0</v>
      </c>
      <c r="X11" s="85">
        <f aca="true" t="shared" si="2" ref="X11:X16">SUM(G11+W11)</f>
        <v>0.0033273148148148107</v>
      </c>
      <c r="Y11" s="276">
        <f>X12</f>
        <v>0.0033230324074073987</v>
      </c>
      <c r="Z11" s="270">
        <v>1</v>
      </c>
      <c r="AA11" s="262">
        <v>300</v>
      </c>
    </row>
    <row r="12" spans="1:27" s="121" customFormat="1" ht="30.75" customHeight="1" thickBot="1">
      <c r="A12" s="275"/>
      <c r="B12" s="267"/>
      <c r="C12" s="265"/>
      <c r="D12" s="89" t="s">
        <v>10</v>
      </c>
      <c r="E12" s="44">
        <v>0.11944444444444445</v>
      </c>
      <c r="F12" s="44">
        <v>0.12270960648148148</v>
      </c>
      <c r="G12" s="87">
        <f t="shared" si="0"/>
        <v>0.0032651620370370282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5</v>
      </c>
      <c r="U12" s="180">
        <v>0</v>
      </c>
      <c r="V12" s="88">
        <f t="shared" si="1"/>
        <v>5</v>
      </c>
      <c r="W12" s="90">
        <v>5.7870370370370366E-05</v>
      </c>
      <c r="X12" s="87">
        <f t="shared" si="2"/>
        <v>0.0033230324074073987</v>
      </c>
      <c r="Y12" s="277"/>
      <c r="Z12" s="271"/>
      <c r="AA12" s="263"/>
    </row>
    <row r="13" spans="1:27" s="121" customFormat="1" ht="30.75" customHeight="1">
      <c r="A13" s="272">
        <v>38</v>
      </c>
      <c r="B13" s="266" t="s">
        <v>54</v>
      </c>
      <c r="C13" s="264" t="s">
        <v>79</v>
      </c>
      <c r="D13" s="61" t="s">
        <v>9</v>
      </c>
      <c r="E13" s="43">
        <v>0.06874999999999999</v>
      </c>
      <c r="F13" s="43">
        <v>0.07174664351851852</v>
      </c>
      <c r="G13" s="85">
        <f t="shared" si="0"/>
        <v>0.002996643518518527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50</v>
      </c>
      <c r="N13" s="210">
        <v>0</v>
      </c>
      <c r="O13" s="210">
        <v>0</v>
      </c>
      <c r="P13" s="210">
        <v>0</v>
      </c>
      <c r="Q13" s="210">
        <v>0</v>
      </c>
      <c r="R13" s="210">
        <v>0</v>
      </c>
      <c r="S13" s="210">
        <v>50</v>
      </c>
      <c r="T13" s="210">
        <v>5</v>
      </c>
      <c r="U13" s="210">
        <v>0</v>
      </c>
      <c r="V13" s="86">
        <f t="shared" si="1"/>
        <v>105</v>
      </c>
      <c r="W13" s="60">
        <v>0.0012152777777777778</v>
      </c>
      <c r="X13" s="85">
        <f t="shared" si="2"/>
        <v>0.004211921296296305</v>
      </c>
      <c r="Y13" s="276">
        <f>X14</f>
        <v>0.003833564814814827</v>
      </c>
      <c r="Z13" s="268">
        <v>2</v>
      </c>
      <c r="AA13" s="262">
        <v>285</v>
      </c>
    </row>
    <row r="14" spans="1:27" s="121" customFormat="1" ht="30.75" customHeight="1" thickBot="1">
      <c r="A14" s="273"/>
      <c r="B14" s="267"/>
      <c r="C14" s="265"/>
      <c r="D14" s="89" t="s">
        <v>10</v>
      </c>
      <c r="E14" s="44">
        <v>0.11597222222222221</v>
      </c>
      <c r="F14" s="44">
        <v>0.1191113425925926</v>
      </c>
      <c r="G14" s="87">
        <f t="shared" si="0"/>
        <v>0.0031391203703703824</v>
      </c>
      <c r="H14" s="180">
        <v>0</v>
      </c>
      <c r="I14" s="180">
        <v>0</v>
      </c>
      <c r="J14" s="180">
        <v>0</v>
      </c>
      <c r="K14" s="180">
        <v>0</v>
      </c>
      <c r="L14" s="180">
        <v>5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50</v>
      </c>
      <c r="T14" s="180">
        <v>5</v>
      </c>
      <c r="U14" s="180">
        <v>0</v>
      </c>
      <c r="V14" s="88">
        <f t="shared" si="1"/>
        <v>60</v>
      </c>
      <c r="W14" s="90">
        <v>0.0006944444444444445</v>
      </c>
      <c r="X14" s="209">
        <f t="shared" si="2"/>
        <v>0.003833564814814827</v>
      </c>
      <c r="Y14" s="277"/>
      <c r="Z14" s="269"/>
      <c r="AA14" s="263"/>
    </row>
    <row r="15" spans="1:27" s="121" customFormat="1" ht="30.75" customHeight="1">
      <c r="A15" s="272">
        <v>37</v>
      </c>
      <c r="B15" s="266" t="s">
        <v>53</v>
      </c>
      <c r="C15" s="264" t="s">
        <v>66</v>
      </c>
      <c r="D15" s="61" t="s">
        <v>9</v>
      </c>
      <c r="E15" s="43">
        <v>0.06527777777777778</v>
      </c>
      <c r="F15" s="43">
        <v>0.06936469907407407</v>
      </c>
      <c r="G15" s="85">
        <f t="shared" si="0"/>
        <v>0.004086921296296286</v>
      </c>
      <c r="H15" s="179">
        <v>0</v>
      </c>
      <c r="I15" s="179">
        <v>0</v>
      </c>
      <c r="J15" s="179">
        <v>0</v>
      </c>
      <c r="K15" s="179">
        <v>0</v>
      </c>
      <c r="L15" s="179">
        <v>5</v>
      </c>
      <c r="M15" s="179">
        <v>5</v>
      </c>
      <c r="N15" s="179">
        <v>5</v>
      </c>
      <c r="O15" s="179">
        <v>0</v>
      </c>
      <c r="P15" s="179">
        <v>0</v>
      </c>
      <c r="Q15" s="179">
        <v>5</v>
      </c>
      <c r="R15" s="179">
        <v>0</v>
      </c>
      <c r="S15" s="179">
        <v>50</v>
      </c>
      <c r="T15" s="179">
        <v>50</v>
      </c>
      <c r="U15" s="179">
        <v>50</v>
      </c>
      <c r="V15" s="86">
        <f t="shared" si="1"/>
        <v>170</v>
      </c>
      <c r="W15" s="60">
        <v>0.001967592592592593</v>
      </c>
      <c r="X15" s="85">
        <f t="shared" si="2"/>
        <v>0.006054513888888879</v>
      </c>
      <c r="Y15" s="276">
        <f>X16</f>
        <v>0.0049224537037037075</v>
      </c>
      <c r="Z15" s="260" t="s">
        <v>11</v>
      </c>
      <c r="AA15" s="262">
        <v>270</v>
      </c>
    </row>
    <row r="16" spans="1:27" s="121" customFormat="1" ht="30.75" customHeight="1" thickBot="1">
      <c r="A16" s="273"/>
      <c r="B16" s="267"/>
      <c r="C16" s="265"/>
      <c r="D16" s="89" t="s">
        <v>10</v>
      </c>
      <c r="E16" s="44">
        <v>0.1125</v>
      </c>
      <c r="F16" s="44">
        <v>0.11661226851851852</v>
      </c>
      <c r="G16" s="87">
        <f t="shared" si="0"/>
        <v>0.004112268518518522</v>
      </c>
      <c r="H16" s="180">
        <v>0</v>
      </c>
      <c r="I16" s="180">
        <v>0</v>
      </c>
      <c r="J16" s="180">
        <v>0</v>
      </c>
      <c r="K16" s="180">
        <v>0</v>
      </c>
      <c r="L16" s="180">
        <v>5</v>
      </c>
      <c r="M16" s="180">
        <v>5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50</v>
      </c>
      <c r="T16" s="180">
        <v>5</v>
      </c>
      <c r="U16" s="180">
        <v>5</v>
      </c>
      <c r="V16" s="88">
        <f t="shared" si="1"/>
        <v>70</v>
      </c>
      <c r="W16" s="90">
        <v>0.0008101851851851852</v>
      </c>
      <c r="X16" s="87">
        <f t="shared" si="2"/>
        <v>0.0049224537037037075</v>
      </c>
      <c r="Y16" s="277"/>
      <c r="Z16" s="261"/>
      <c r="AA16" s="263"/>
    </row>
    <row r="17" ht="23.25" customHeight="1"/>
    <row r="18" spans="1:15" s="7" customFormat="1" ht="19.5" customHeight="1">
      <c r="A18" s="16"/>
      <c r="B18" s="7" t="s">
        <v>25</v>
      </c>
      <c r="D18" s="10"/>
      <c r="E18" s="7" t="s">
        <v>33</v>
      </c>
      <c r="F18" s="10"/>
      <c r="G18" s="10"/>
      <c r="H18" s="10"/>
      <c r="I18" s="10"/>
      <c r="J18" s="10"/>
      <c r="K18" s="10"/>
      <c r="L18" s="10"/>
      <c r="M18" s="10"/>
      <c r="N18" s="8"/>
      <c r="O18" s="8"/>
    </row>
    <row r="19" spans="1:15" s="7" customFormat="1" ht="19.5" customHeight="1">
      <c r="A19" s="8"/>
      <c r="B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8"/>
      <c r="O19" s="8"/>
    </row>
    <row r="20" spans="1:15" s="174" customFormat="1" ht="14.25">
      <c r="A20" s="173"/>
      <c r="B20" s="174" t="s">
        <v>24</v>
      </c>
      <c r="D20" s="175"/>
      <c r="E20" s="173" t="s">
        <v>49</v>
      </c>
      <c r="F20" s="175"/>
      <c r="G20" s="175"/>
      <c r="H20" s="175"/>
      <c r="I20" s="175"/>
      <c r="J20" s="175"/>
      <c r="K20" s="175"/>
      <c r="L20" s="175"/>
      <c r="M20" s="175"/>
      <c r="N20" s="176"/>
      <c r="O20" s="176"/>
    </row>
    <row r="21" spans="2:4" s="112" customFormat="1" ht="14.25">
      <c r="B21" s="7"/>
      <c r="D21" s="7"/>
    </row>
    <row r="25" s="122" customFormat="1" ht="14.25"/>
    <row r="26" s="122" customFormat="1" ht="14.25"/>
    <row r="27" s="122" customFormat="1" ht="14.25"/>
    <row r="28" spans="5:27" s="123" customFormat="1" ht="17.25" customHeight="1">
      <c r="E28" s="32"/>
      <c r="F28" s="32"/>
      <c r="G28" s="12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4"/>
      <c r="X28" s="125"/>
      <c r="Y28" s="245"/>
      <c r="Z28" s="246"/>
      <c r="AA28" s="259"/>
    </row>
    <row r="29" spans="1:27" s="121" customFormat="1" ht="17.25" customHeight="1">
      <c r="A29" s="123"/>
      <c r="B29" s="123"/>
      <c r="E29" s="32"/>
      <c r="F29" s="32"/>
      <c r="G29" s="124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4"/>
      <c r="X29" s="125"/>
      <c r="Y29" s="245"/>
      <c r="Z29" s="246"/>
      <c r="AA29" s="259"/>
    </row>
    <row r="30" spans="1:27" s="121" customFormat="1" ht="17.25" customHeight="1">
      <c r="A30" s="123"/>
      <c r="B30" s="123"/>
      <c r="C30" s="123"/>
      <c r="D30" s="32"/>
      <c r="E30" s="32"/>
      <c r="F30" s="32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4"/>
      <c r="X30" s="125"/>
      <c r="Y30" s="245"/>
      <c r="Z30" s="246"/>
      <c r="AA30" s="259"/>
    </row>
    <row r="31" spans="1:27" s="121" customFormat="1" ht="17.25" customHeight="1">
      <c r="A31" s="123"/>
      <c r="B31" s="123"/>
      <c r="C31" s="123"/>
      <c r="D31" s="32"/>
      <c r="E31" s="32"/>
      <c r="F31" s="32"/>
      <c r="G31" s="124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4"/>
      <c r="X31" s="125"/>
      <c r="Y31" s="245"/>
      <c r="Z31" s="246"/>
      <c r="AA31" s="259"/>
    </row>
    <row r="32" spans="1:27" s="121" customFormat="1" ht="17.25" customHeight="1">
      <c r="A32" s="123"/>
      <c r="B32" s="123"/>
      <c r="C32" s="123"/>
      <c r="D32" s="32"/>
      <c r="E32" s="32"/>
      <c r="F32" s="32"/>
      <c r="G32" s="124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4"/>
      <c r="X32" s="125"/>
      <c r="Y32" s="245"/>
      <c r="Z32" s="246"/>
      <c r="AA32" s="259"/>
    </row>
    <row r="33" spans="1:27" s="121" customFormat="1" ht="17.25" customHeight="1">
      <c r="A33" s="123"/>
      <c r="B33" s="123"/>
      <c r="C33" s="123"/>
      <c r="D33" s="32"/>
      <c r="E33" s="32"/>
      <c r="F33" s="32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4"/>
      <c r="X33" s="125"/>
      <c r="Y33" s="245"/>
      <c r="Z33" s="246"/>
      <c r="AA33" s="259"/>
    </row>
    <row r="34" spans="3:12" s="7" customFormat="1" ht="28.5" customHeight="1">
      <c r="C34" s="9"/>
      <c r="D34" s="9"/>
      <c r="E34" s="9"/>
      <c r="F34" s="9"/>
      <c r="G34" s="244"/>
      <c r="H34" s="244"/>
      <c r="I34" s="244"/>
      <c r="J34" s="244"/>
      <c r="K34" s="244"/>
      <c r="L34" s="244"/>
    </row>
    <row r="35" spans="2:9" s="7" customFormat="1" ht="19.5" customHeight="1">
      <c r="B35" s="16"/>
      <c r="G35" s="19"/>
      <c r="H35" s="8"/>
      <c r="I35" s="8"/>
    </row>
    <row r="36" spans="1:9" s="7" customFormat="1" ht="19.5" customHeight="1">
      <c r="A36" s="8"/>
      <c r="B36" s="8"/>
      <c r="C36" s="8"/>
      <c r="D36" s="8"/>
      <c r="E36" s="8"/>
      <c r="F36" s="8"/>
      <c r="G36" s="16"/>
      <c r="H36" s="8"/>
      <c r="I36" s="8"/>
    </row>
    <row r="37" spans="2:9" s="7" customFormat="1" ht="14.25">
      <c r="B37" s="16"/>
      <c r="G37" s="19"/>
      <c r="H37" s="18"/>
      <c r="I37" s="18"/>
    </row>
  </sheetData>
  <sheetProtection/>
  <mergeCells count="50">
    <mergeCell ref="A15:A16"/>
    <mergeCell ref="A13:A14"/>
    <mergeCell ref="A11:A12"/>
    <mergeCell ref="B15:B16"/>
    <mergeCell ref="B13:B14"/>
    <mergeCell ref="Y15:Y16"/>
    <mergeCell ref="Y13:Y14"/>
    <mergeCell ref="Y11:Y12"/>
    <mergeCell ref="AA11:AA12"/>
    <mergeCell ref="C11:C12"/>
    <mergeCell ref="C13:C14"/>
    <mergeCell ref="C15:C16"/>
    <mergeCell ref="B11:B12"/>
    <mergeCell ref="Z13:Z14"/>
    <mergeCell ref="AA13:AA14"/>
    <mergeCell ref="Z11:Z12"/>
    <mergeCell ref="Y32:Y33"/>
    <mergeCell ref="Z32:Z33"/>
    <mergeCell ref="AA28:AA29"/>
    <mergeCell ref="Z15:Z16"/>
    <mergeCell ref="AA15:AA16"/>
    <mergeCell ref="Y30:Y31"/>
    <mergeCell ref="Z30:Z31"/>
    <mergeCell ref="AA30:AA31"/>
    <mergeCell ref="AA32:AA33"/>
    <mergeCell ref="A1:AA1"/>
    <mergeCell ref="A3:AA3"/>
    <mergeCell ref="X9:X10"/>
    <mergeCell ref="Y9:Y10"/>
    <mergeCell ref="A4:AA4"/>
    <mergeCell ref="Z9:Z10"/>
    <mergeCell ref="A5:AA5"/>
    <mergeCell ref="A7:AA7"/>
    <mergeCell ref="H9:U9"/>
    <mergeCell ref="Y28:Y29"/>
    <mergeCell ref="Z28:Z29"/>
    <mergeCell ref="A6:AA6"/>
    <mergeCell ref="W9:W10"/>
    <mergeCell ref="E8:P8"/>
    <mergeCell ref="AA9:AA10"/>
    <mergeCell ref="A9:A10"/>
    <mergeCell ref="E9:E10"/>
    <mergeCell ref="D9:D10"/>
    <mergeCell ref="Q8:AA8"/>
    <mergeCell ref="F9:F10"/>
    <mergeCell ref="G9:G10"/>
    <mergeCell ref="V9:V10"/>
    <mergeCell ref="B9:B10"/>
    <mergeCell ref="C9:C10"/>
    <mergeCell ref="G34:L34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4" r:id="rId1"/>
  <ignoredErrors>
    <ignoredError sqref="Z15 D11:D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"/>
  <sheetViews>
    <sheetView zoomScale="70" zoomScaleNormal="70" zoomScalePageLayoutView="0" workbookViewId="0" topLeftCell="A14">
      <selection activeCell="D17" sqref="D17"/>
    </sheetView>
  </sheetViews>
  <sheetFormatPr defaultColWidth="9.140625" defaultRowHeight="15"/>
  <cols>
    <col min="1" max="1" width="10.28125" style="170" customWidth="1"/>
    <col min="2" max="2" width="32.57421875" style="170" bestFit="1" customWidth="1"/>
    <col min="3" max="3" width="30.421875" style="171" customWidth="1"/>
    <col min="4" max="4" width="13.421875" style="170" customWidth="1"/>
    <col min="5" max="5" width="14.8515625" style="170" customWidth="1"/>
    <col min="6" max="6" width="16.00390625" style="167" hidden="1" customWidth="1"/>
    <col min="7" max="7" width="9.140625" style="167" customWidth="1"/>
    <col min="8" max="9" width="15.8515625" style="167" customWidth="1"/>
    <col min="10" max="11" width="9.140625" style="167" customWidth="1"/>
    <col min="12" max="12" width="0" style="167" hidden="1" customWidth="1"/>
    <col min="13" max="16384" width="9.140625" style="167" customWidth="1"/>
  </cols>
  <sheetData>
    <row r="1" spans="1:18" s="110" customFormat="1" ht="75" customHeight="1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46"/>
      <c r="N1" s="46"/>
      <c r="O1" s="46"/>
      <c r="P1" s="46"/>
      <c r="Q1" s="17"/>
      <c r="R1" s="17"/>
    </row>
    <row r="2" spans="1:13" ht="8.25" customHeight="1">
      <c r="A2" s="1"/>
      <c r="B2" s="1"/>
      <c r="C2" s="1"/>
      <c r="D2" s="3"/>
      <c r="L2" s="162"/>
      <c r="M2" s="162"/>
    </row>
    <row r="3" spans="1:17" s="112" customFormat="1" ht="23.25" customHeight="1">
      <c r="A3" s="280" t="s">
        <v>48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15"/>
      <c r="N3" s="15"/>
      <c r="O3" s="15"/>
      <c r="P3" s="15"/>
      <c r="Q3" s="15"/>
    </row>
    <row r="4" spans="1:13" ht="10.5" customHeight="1">
      <c r="A4" s="214"/>
      <c r="B4" s="214"/>
      <c r="C4" s="163"/>
      <c r="L4" s="162"/>
      <c r="M4" s="162"/>
    </row>
    <row r="5" spans="1:13" ht="15" customHeight="1">
      <c r="A5" s="281" t="s">
        <v>50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62"/>
    </row>
    <row r="6" spans="1:13" ht="15" customHeight="1">
      <c r="A6" s="282" t="s">
        <v>44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162"/>
    </row>
    <row r="7" spans="1:13" ht="18" customHeight="1">
      <c r="A7" s="227" t="s">
        <v>41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162"/>
    </row>
    <row r="8" spans="1:13" ht="23.25" customHeight="1">
      <c r="A8" s="278" t="s">
        <v>16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162"/>
    </row>
    <row r="9" spans="1:9" ht="15">
      <c r="A9" s="164"/>
      <c r="B9" s="164"/>
      <c r="C9" s="165"/>
      <c r="D9" s="166"/>
      <c r="E9" s="166"/>
      <c r="H9" s="12"/>
      <c r="I9" s="12"/>
    </row>
    <row r="10" spans="1:28" s="7" customFormat="1" ht="15" customHeight="1">
      <c r="A10" s="7" t="s">
        <v>46</v>
      </c>
      <c r="B10" s="12"/>
      <c r="C10" s="238" t="s">
        <v>45</v>
      </c>
      <c r="D10" s="238"/>
      <c r="E10" s="238"/>
      <c r="F10" s="238"/>
      <c r="G10" s="238"/>
      <c r="H10" s="238"/>
      <c r="I10" s="238"/>
      <c r="J10" s="238"/>
      <c r="K10" s="16"/>
      <c r="L10" s="16"/>
      <c r="M10" s="16"/>
      <c r="N10" s="16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</row>
    <row r="11" spans="2:5" ht="19.5" customHeight="1" hidden="1">
      <c r="B11" s="8" t="s">
        <v>25</v>
      </c>
      <c r="C11" s="279" t="s">
        <v>33</v>
      </c>
      <c r="D11" s="279"/>
      <c r="E11" s="279"/>
    </row>
    <row r="12" spans="1:5" s="7" customFormat="1" ht="14.25" hidden="1">
      <c r="A12" s="16"/>
      <c r="D12" s="18"/>
      <c r="E12" s="18"/>
    </row>
    <row r="13" spans="2:5" ht="15" customHeight="1" hidden="1">
      <c r="B13" s="8" t="s">
        <v>24</v>
      </c>
      <c r="C13" s="230" t="s">
        <v>34</v>
      </c>
      <c r="D13" s="230"/>
      <c r="E13" s="230"/>
    </row>
    <row r="14" spans="1:12" ht="45">
      <c r="A14" s="30" t="s">
        <v>0</v>
      </c>
      <c r="B14" s="30" t="s">
        <v>1</v>
      </c>
      <c r="C14" s="30" t="s">
        <v>2</v>
      </c>
      <c r="D14" s="30" t="s">
        <v>31</v>
      </c>
      <c r="E14" s="30" t="s">
        <v>32</v>
      </c>
      <c r="F14" s="29" t="s">
        <v>85</v>
      </c>
      <c r="G14" s="29" t="s">
        <v>86</v>
      </c>
      <c r="H14" s="30" t="s">
        <v>8</v>
      </c>
      <c r="I14" s="30" t="s">
        <v>6</v>
      </c>
      <c r="J14" s="29" t="s">
        <v>3</v>
      </c>
      <c r="K14" s="29" t="s">
        <v>21</v>
      </c>
      <c r="L14" s="45" t="s">
        <v>36</v>
      </c>
    </row>
    <row r="15" spans="1:12" ht="64.5" customHeight="1">
      <c r="A15" s="221">
        <v>39</v>
      </c>
      <c r="B15" s="222" t="s">
        <v>52</v>
      </c>
      <c r="C15" s="223" t="s">
        <v>55</v>
      </c>
      <c r="D15" s="50">
        <v>0.17569444444444446</v>
      </c>
      <c r="E15" s="224">
        <v>0.22535462962962963</v>
      </c>
      <c r="F15" s="51">
        <v>0.04966018518518519</v>
      </c>
      <c r="G15" s="51">
        <v>0</v>
      </c>
      <c r="H15" s="225" t="s">
        <v>87</v>
      </c>
      <c r="I15" s="225" t="s">
        <v>87</v>
      </c>
      <c r="J15" s="62">
        <v>1</v>
      </c>
      <c r="K15" s="62">
        <v>400</v>
      </c>
      <c r="L15" s="169"/>
    </row>
    <row r="16" spans="1:12" ht="64.5" customHeight="1">
      <c r="A16" s="226">
        <v>37</v>
      </c>
      <c r="B16" s="222" t="s">
        <v>53</v>
      </c>
      <c r="C16" s="223" t="s">
        <v>66</v>
      </c>
      <c r="D16" s="50">
        <v>0.17569444444444446</v>
      </c>
      <c r="E16" s="51">
        <v>0.22726724537037035</v>
      </c>
      <c r="F16" s="51"/>
      <c r="G16" s="51">
        <v>0</v>
      </c>
      <c r="H16" s="225" t="s">
        <v>88</v>
      </c>
      <c r="I16" s="225" t="s">
        <v>88</v>
      </c>
      <c r="J16" s="62">
        <v>2</v>
      </c>
      <c r="K16" s="62">
        <v>380</v>
      </c>
      <c r="L16" s="169"/>
    </row>
    <row r="17" spans="1:12" ht="64.5" customHeight="1">
      <c r="A17" s="226">
        <v>38</v>
      </c>
      <c r="B17" s="222" t="s">
        <v>54</v>
      </c>
      <c r="C17" s="223" t="s">
        <v>89</v>
      </c>
      <c r="D17" s="50">
        <v>0.17569444444444446</v>
      </c>
      <c r="E17" s="51">
        <v>0.2282730324074074</v>
      </c>
      <c r="F17" s="51"/>
      <c r="G17" s="51">
        <v>0</v>
      </c>
      <c r="H17" s="225" t="s">
        <v>90</v>
      </c>
      <c r="I17" s="225" t="s">
        <v>90</v>
      </c>
      <c r="J17" s="62">
        <v>3</v>
      </c>
      <c r="K17" s="62">
        <v>360</v>
      </c>
      <c r="L17" s="169"/>
    </row>
    <row r="19" spans="1:15" s="7" customFormat="1" ht="19.5" customHeight="1">
      <c r="A19" s="16"/>
      <c r="B19" s="7" t="s">
        <v>25</v>
      </c>
      <c r="D19" s="10"/>
      <c r="E19" s="7" t="s">
        <v>33</v>
      </c>
      <c r="F19" s="10"/>
      <c r="G19" s="10"/>
      <c r="H19" s="10"/>
      <c r="I19" s="10"/>
      <c r="J19" s="10"/>
      <c r="K19" s="10"/>
      <c r="L19" s="10"/>
      <c r="M19" s="10"/>
      <c r="N19" s="8"/>
      <c r="O19" s="8"/>
    </row>
    <row r="20" spans="1:15" s="7" customFormat="1" ht="19.5" customHeight="1">
      <c r="A20" s="8"/>
      <c r="B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8"/>
      <c r="O20" s="8"/>
    </row>
    <row r="21" spans="1:15" s="174" customFormat="1" ht="14.25">
      <c r="A21" s="173"/>
      <c r="B21" s="174" t="s">
        <v>24</v>
      </c>
      <c r="D21" s="175"/>
      <c r="E21" s="173" t="s">
        <v>49</v>
      </c>
      <c r="F21" s="175"/>
      <c r="G21" s="175"/>
      <c r="H21" s="175"/>
      <c r="I21" s="175"/>
      <c r="J21" s="175"/>
      <c r="K21" s="175"/>
      <c r="L21" s="175"/>
      <c r="M21" s="175"/>
      <c r="N21" s="176"/>
      <c r="O21" s="176"/>
    </row>
  </sheetData>
  <sheetProtection/>
  <mergeCells count="10">
    <mergeCell ref="Q10:AB10"/>
    <mergeCell ref="C10:J10"/>
    <mergeCell ref="A7:L7"/>
    <mergeCell ref="A8:L8"/>
    <mergeCell ref="C11:E11"/>
    <mergeCell ref="C13:E13"/>
    <mergeCell ref="A1:L1"/>
    <mergeCell ref="A3:L3"/>
    <mergeCell ref="A5:L5"/>
    <mergeCell ref="A6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70" zoomScaleNormal="70" zoomScalePageLayoutView="0" workbookViewId="0" topLeftCell="A1">
      <selection activeCell="A7" sqref="A7:O7"/>
    </sheetView>
  </sheetViews>
  <sheetFormatPr defaultColWidth="9.140625" defaultRowHeight="15"/>
  <cols>
    <col min="1" max="1" width="10.28125" style="170" customWidth="1"/>
    <col min="2" max="2" width="24.00390625" style="170" customWidth="1"/>
    <col min="3" max="3" width="31.8515625" style="171" customWidth="1"/>
    <col min="4" max="7" width="10.57421875" style="171" customWidth="1"/>
    <col min="8" max="8" width="10.57421875" style="171" hidden="1" customWidth="1"/>
    <col min="9" max="10" width="10.57421875" style="171" customWidth="1"/>
    <col min="11" max="11" width="10.57421875" style="171" hidden="1" customWidth="1"/>
    <col min="12" max="13" width="10.57421875" style="170" customWidth="1"/>
    <col min="14" max="14" width="10.57421875" style="167" hidden="1" customWidth="1"/>
    <col min="15" max="15" width="10.57421875" style="167" customWidth="1"/>
    <col min="16" max="16384" width="9.140625" style="167" customWidth="1"/>
  </cols>
  <sheetData>
    <row r="1" spans="1:17" s="110" customFormat="1" ht="75" customHeight="1">
      <c r="A1" s="283" t="s">
        <v>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01"/>
      <c r="Q1" s="201"/>
    </row>
    <row r="2" spans="1:12" s="202" customFormat="1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27" s="112" customFormat="1" ht="23.25" customHeight="1">
      <c r="A3" s="284" t="s">
        <v>48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11" s="202" customFormat="1" ht="10.5" customHeight="1">
      <c r="A4" s="215"/>
      <c r="B4" s="215"/>
      <c r="C4" s="204"/>
      <c r="D4" s="204"/>
      <c r="E4" s="204"/>
      <c r="F4" s="204"/>
      <c r="G4" s="204"/>
      <c r="H4" s="204"/>
      <c r="I4" s="204"/>
      <c r="J4" s="204"/>
      <c r="K4" s="204"/>
    </row>
    <row r="5" spans="1:15" s="202" customFormat="1" ht="15" customHeight="1">
      <c r="A5" s="281" t="s">
        <v>84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s="202" customFormat="1" ht="15" customHeight="1">
      <c r="A6" s="285" t="s">
        <v>44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s="202" customFormat="1" ht="15" customHeight="1">
      <c r="A7" s="285" t="s">
        <v>41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1:15" s="202" customFormat="1" ht="18" customHeight="1">
      <c r="A8" s="286" t="s">
        <v>14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1:16" ht="15">
      <c r="A9" s="164"/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166"/>
      <c r="P9" s="12"/>
    </row>
    <row r="10" spans="1:27" s="7" customFormat="1" ht="15" customHeight="1">
      <c r="A10" s="7" t="s">
        <v>81</v>
      </c>
      <c r="B10" s="118"/>
      <c r="E10" s="289" t="s">
        <v>45</v>
      </c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</row>
    <row r="11" spans="1:15" s="168" customFormat="1" ht="34.5" customHeight="1">
      <c r="A11" s="83" t="s">
        <v>0</v>
      </c>
      <c r="B11" s="31" t="s">
        <v>1</v>
      </c>
      <c r="C11" s="83" t="s">
        <v>2</v>
      </c>
      <c r="D11" s="287" t="s">
        <v>17</v>
      </c>
      <c r="E11" s="288"/>
      <c r="F11" s="287" t="s">
        <v>27</v>
      </c>
      <c r="G11" s="288"/>
      <c r="H11" s="58" t="s">
        <v>26</v>
      </c>
      <c r="I11" s="287" t="s">
        <v>28</v>
      </c>
      <c r="J11" s="288"/>
      <c r="K11" s="58" t="s">
        <v>26</v>
      </c>
      <c r="L11" s="287" t="s">
        <v>16</v>
      </c>
      <c r="M11" s="288"/>
      <c r="N11" s="290" t="s">
        <v>35</v>
      </c>
      <c r="O11" s="290" t="s">
        <v>3</v>
      </c>
    </row>
    <row r="12" spans="1:15" s="168" customFormat="1" ht="31.5" customHeight="1">
      <c r="A12" s="84"/>
      <c r="B12" s="91"/>
      <c r="C12" s="84"/>
      <c r="D12" s="11" t="s">
        <v>3</v>
      </c>
      <c r="E12" s="11" t="s">
        <v>21</v>
      </c>
      <c r="F12" s="11" t="s">
        <v>3</v>
      </c>
      <c r="G12" s="11" t="s">
        <v>21</v>
      </c>
      <c r="H12" s="59">
        <v>1</v>
      </c>
      <c r="I12" s="11" t="s">
        <v>3</v>
      </c>
      <c r="J12" s="11" t="s">
        <v>21</v>
      </c>
      <c r="K12" s="59">
        <v>2</v>
      </c>
      <c r="L12" s="11" t="s">
        <v>3</v>
      </c>
      <c r="M12" s="11" t="s">
        <v>21</v>
      </c>
      <c r="N12" s="291"/>
      <c r="O12" s="291"/>
    </row>
    <row r="13" spans="1:15" s="168" customFormat="1" ht="74.25" customHeight="1">
      <c r="A13" s="207">
        <v>39</v>
      </c>
      <c r="B13" s="208" t="s">
        <v>52</v>
      </c>
      <c r="C13" s="206" t="s">
        <v>55</v>
      </c>
      <c r="D13" s="33" t="s">
        <v>9</v>
      </c>
      <c r="E13" s="33" t="s">
        <v>61</v>
      </c>
      <c r="F13" s="37" t="s">
        <v>9</v>
      </c>
      <c r="G13" s="37" t="s">
        <v>76</v>
      </c>
      <c r="H13" s="47">
        <f>SUM(G13+E13)</f>
        <v>300</v>
      </c>
      <c r="I13" s="11">
        <v>1</v>
      </c>
      <c r="J13" s="11">
        <v>300</v>
      </c>
      <c r="K13" s="47">
        <f>SUM(E13+G13+J13)</f>
        <v>600</v>
      </c>
      <c r="L13" s="62">
        <v>1</v>
      </c>
      <c r="M13" s="62">
        <v>400</v>
      </c>
      <c r="N13" s="39">
        <f>SUM(E13+G13+J13+M13)</f>
        <v>1000</v>
      </c>
      <c r="O13" s="33">
        <f>SUM(M13)+J13+G13+E13</f>
        <v>1000</v>
      </c>
    </row>
    <row r="14" spans="1:15" s="168" customFormat="1" ht="74.25" customHeight="1">
      <c r="A14" s="205">
        <v>38</v>
      </c>
      <c r="B14" s="208" t="s">
        <v>54</v>
      </c>
      <c r="C14" s="206" t="s">
        <v>79</v>
      </c>
      <c r="D14" s="54">
        <v>2</v>
      </c>
      <c r="E14" s="54">
        <v>95</v>
      </c>
      <c r="F14" s="37" t="s">
        <v>10</v>
      </c>
      <c r="G14" s="37" t="s">
        <v>77</v>
      </c>
      <c r="H14" s="47">
        <f>SUM(G14+E14)</f>
        <v>285</v>
      </c>
      <c r="I14" s="37">
        <v>2</v>
      </c>
      <c r="J14" s="37">
        <v>285</v>
      </c>
      <c r="K14" s="47">
        <f>SUM(E14+G14+J14)</f>
        <v>570</v>
      </c>
      <c r="L14" s="38">
        <v>3</v>
      </c>
      <c r="M14" s="39">
        <v>360</v>
      </c>
      <c r="N14" s="39">
        <f>SUM(E14+G14+J14+M14)</f>
        <v>930</v>
      </c>
      <c r="O14" s="33">
        <f>SUM(M14)+J14+G14+E14</f>
        <v>930</v>
      </c>
    </row>
    <row r="15" spans="1:15" s="168" customFormat="1" ht="74.25" customHeight="1">
      <c r="A15" s="205">
        <v>37</v>
      </c>
      <c r="B15" s="208" t="s">
        <v>53</v>
      </c>
      <c r="C15" s="206" t="s">
        <v>66</v>
      </c>
      <c r="D15" s="33" t="s">
        <v>11</v>
      </c>
      <c r="E15" s="54" t="s">
        <v>62</v>
      </c>
      <c r="F15" s="37">
        <v>3</v>
      </c>
      <c r="G15" s="37">
        <v>180</v>
      </c>
      <c r="H15" s="47">
        <f>SUM(G15+E15)</f>
        <v>270</v>
      </c>
      <c r="I15" s="37">
        <v>3</v>
      </c>
      <c r="J15" s="37">
        <v>270</v>
      </c>
      <c r="K15" s="47">
        <f>SUM(E15+G15+J15)</f>
        <v>540</v>
      </c>
      <c r="L15" s="38">
        <v>2</v>
      </c>
      <c r="M15" s="39">
        <v>380</v>
      </c>
      <c r="N15" s="39">
        <f>SUM(E15+G15+J15+M15)</f>
        <v>920</v>
      </c>
      <c r="O15" s="33">
        <f>SUM(M15)+J15+G15+E15</f>
        <v>920</v>
      </c>
    </row>
    <row r="17" spans="1:15" s="7" customFormat="1" ht="19.5" customHeight="1">
      <c r="A17" s="16"/>
      <c r="B17" s="218" t="s">
        <v>25</v>
      </c>
      <c r="D17" s="10"/>
      <c r="E17" s="218" t="s">
        <v>33</v>
      </c>
      <c r="F17" s="10"/>
      <c r="G17" s="10"/>
      <c r="H17" s="10"/>
      <c r="I17" s="10"/>
      <c r="J17" s="10"/>
      <c r="K17" s="10"/>
      <c r="L17" s="10"/>
      <c r="M17" s="10"/>
      <c r="N17" s="8"/>
      <c r="O17" s="8"/>
    </row>
    <row r="18" spans="1:15" s="7" customFormat="1" ht="19.5" customHeight="1">
      <c r="A18" s="8"/>
      <c r="B18" s="218"/>
      <c r="D18" s="9"/>
      <c r="E18" s="219"/>
      <c r="F18" s="9"/>
      <c r="G18" s="9"/>
      <c r="H18" s="9"/>
      <c r="I18" s="9"/>
      <c r="J18" s="9"/>
      <c r="K18" s="9"/>
      <c r="L18" s="9"/>
      <c r="M18" s="9"/>
      <c r="N18" s="8"/>
      <c r="O18" s="8"/>
    </row>
    <row r="19" spans="1:15" s="174" customFormat="1" ht="14.25">
      <c r="A19" s="173"/>
      <c r="B19" s="220" t="s">
        <v>24</v>
      </c>
      <c r="D19" s="175"/>
      <c r="E19" s="220" t="s">
        <v>49</v>
      </c>
      <c r="F19" s="175"/>
      <c r="G19" s="175"/>
      <c r="H19" s="175"/>
      <c r="I19" s="175"/>
      <c r="J19" s="175"/>
      <c r="K19" s="175"/>
      <c r="L19" s="175"/>
      <c r="M19" s="175"/>
      <c r="N19" s="176"/>
      <c r="O19" s="176"/>
    </row>
    <row r="20" spans="1:5" s="7" customFormat="1" ht="14.25" customHeight="1">
      <c r="A20" s="16"/>
      <c r="B20" s="8"/>
      <c r="D20" s="18"/>
      <c r="E20" s="18"/>
    </row>
    <row r="21" ht="15">
      <c r="C21" s="170"/>
    </row>
    <row r="22" spans="3:4" ht="15">
      <c r="C22" s="7"/>
      <c r="D22" s="10"/>
    </row>
    <row r="23" ht="15">
      <c r="C23" s="170"/>
    </row>
    <row r="24" ht="15">
      <c r="C24" s="170"/>
    </row>
    <row r="25" ht="15">
      <c r="C25" s="170"/>
    </row>
    <row r="26" ht="15">
      <c r="C26" s="170"/>
    </row>
    <row r="27" ht="15">
      <c r="C27" s="170"/>
    </row>
    <row r="28" ht="15">
      <c r="C28" s="170"/>
    </row>
    <row r="29" ht="15">
      <c r="C29" s="170"/>
    </row>
    <row r="30" ht="15">
      <c r="C30" s="170"/>
    </row>
    <row r="31" ht="15">
      <c r="C31" s="170"/>
    </row>
    <row r="32" ht="15">
      <c r="C32" s="170"/>
    </row>
    <row r="33" ht="15">
      <c r="C33" s="170"/>
    </row>
    <row r="34" ht="15">
      <c r="C34" s="170"/>
    </row>
  </sheetData>
  <sheetProtection/>
  <mergeCells count="14">
    <mergeCell ref="F11:G11"/>
    <mergeCell ref="I11:J11"/>
    <mergeCell ref="E10:O10"/>
    <mergeCell ref="P10:AA10"/>
    <mergeCell ref="L11:M11"/>
    <mergeCell ref="N11:N12"/>
    <mergeCell ref="O11:O12"/>
    <mergeCell ref="D11:E11"/>
    <mergeCell ref="A1:O1"/>
    <mergeCell ref="A3:O3"/>
    <mergeCell ref="A5:O5"/>
    <mergeCell ref="A6:O6"/>
    <mergeCell ref="A7:O7"/>
    <mergeCell ref="A8:O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  <ignoredErrors>
    <ignoredError sqref="D13:G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2019-07-02T05:27:53Z</dcterms:modified>
  <cp:category/>
  <cp:version/>
  <cp:contentType/>
  <cp:contentStatus/>
</cp:coreProperties>
</file>